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8"/>
  <workbookPr defaultThemeVersion="202300"/>
  <mc:AlternateContent xmlns:mc="http://schemas.openxmlformats.org/markup-compatibility/2006">
    <mc:Choice Requires="x15">
      <x15ac:absPath xmlns:x15ac="http://schemas.microsoft.com/office/spreadsheetml/2010/11/ac" url="/Users/mcook40/Downloads/"/>
    </mc:Choice>
  </mc:AlternateContent>
  <xr:revisionPtr revIDLastSave="0" documentId="13_ncr:1_{D475ED41-38D8-B34F-B177-79EFF1D62794}" xr6:coauthVersionLast="47" xr6:coauthVersionMax="47" xr10:uidLastSave="{00000000-0000-0000-0000-000000000000}"/>
  <bookViews>
    <workbookView xWindow="0" yWindow="760" windowWidth="29400" windowHeight="18360" xr2:uid="{00000000-000D-0000-FFFF-FFFF00000000}"/>
  </bookViews>
  <sheets>
    <sheet name="csv1_blackmuseums.xlsb"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49" i="1" l="1"/>
  <c r="D248" i="1"/>
  <c r="D247" i="1"/>
  <c r="D246" i="1"/>
  <c r="D245" i="1"/>
  <c r="D244" i="1"/>
  <c r="D241" i="1"/>
  <c r="D240" i="1"/>
  <c r="D239" i="1"/>
  <c r="D238" i="1"/>
  <c r="D237" i="1"/>
  <c r="D236" i="1"/>
  <c r="D235" i="1"/>
  <c r="D234" i="1"/>
  <c r="D233" i="1"/>
  <c r="D232" i="1"/>
  <c r="D231" i="1"/>
  <c r="D230" i="1"/>
  <c r="D228" i="1"/>
  <c r="D227" i="1"/>
  <c r="D226" i="1"/>
  <c r="D225" i="1"/>
  <c r="D224" i="1"/>
  <c r="D223" i="1"/>
  <c r="D222" i="1"/>
  <c r="D221" i="1"/>
  <c r="D220" i="1"/>
  <c r="D219" i="1"/>
  <c r="D214" i="1"/>
  <c r="D213" i="1"/>
  <c r="D212" i="1"/>
  <c r="D211" i="1"/>
  <c r="D209" i="1"/>
  <c r="D208" i="1"/>
  <c r="D207" i="1"/>
  <c r="D206" i="1"/>
  <c r="D205" i="1"/>
  <c r="D204" i="1"/>
  <c r="D202" i="1"/>
  <c r="D201" i="1"/>
  <c r="D199" i="1"/>
  <c r="D198" i="1"/>
  <c r="D196" i="1"/>
  <c r="D194" i="1"/>
  <c r="D193" i="1"/>
  <c r="D187" i="1"/>
  <c r="D186" i="1"/>
  <c r="D184" i="1"/>
  <c r="D183" i="1"/>
  <c r="D182" i="1"/>
  <c r="D181" i="1"/>
  <c r="D180" i="1"/>
  <c r="D179" i="1"/>
  <c r="D178" i="1"/>
  <c r="D177" i="1"/>
  <c r="D176" i="1"/>
  <c r="D175" i="1"/>
  <c r="D174" i="1"/>
  <c r="D173" i="1"/>
  <c r="D172" i="1"/>
  <c r="D169" i="1"/>
  <c r="D168" i="1"/>
  <c r="D167" i="1"/>
  <c r="D166" i="1"/>
  <c r="D165" i="1"/>
  <c r="D163" i="1"/>
  <c r="D162" i="1"/>
  <c r="D161" i="1"/>
  <c r="D160" i="1"/>
  <c r="D159" i="1"/>
  <c r="D158" i="1"/>
  <c r="D157" i="1"/>
  <c r="D156" i="1"/>
  <c r="D155" i="1"/>
  <c r="D154" i="1"/>
  <c r="D153" i="1"/>
  <c r="D152" i="1"/>
  <c r="D151" i="1"/>
  <c r="D150" i="1"/>
  <c r="D149" i="1"/>
  <c r="D148" i="1"/>
  <c r="D147" i="1"/>
  <c r="D146" i="1"/>
  <c r="D145" i="1"/>
  <c r="D144" i="1"/>
  <c r="D141" i="1"/>
  <c r="D140" i="1"/>
  <c r="D139" i="1"/>
  <c r="D138" i="1"/>
  <c r="D137" i="1"/>
  <c r="D136" i="1"/>
  <c r="D135" i="1"/>
  <c r="D133" i="1"/>
  <c r="D132" i="1"/>
  <c r="D131" i="1"/>
  <c r="D129" i="1"/>
  <c r="D125" i="1"/>
  <c r="D124" i="1"/>
  <c r="D123" i="1"/>
  <c r="D122" i="1"/>
  <c r="D121" i="1"/>
  <c r="D120" i="1"/>
  <c r="D119" i="1"/>
  <c r="D117" i="1"/>
  <c r="D116" i="1"/>
  <c r="D113" i="1"/>
  <c r="D112" i="1"/>
  <c r="D111" i="1"/>
  <c r="D110" i="1"/>
  <c r="D109" i="1"/>
  <c r="D104" i="1"/>
  <c r="D103" i="1"/>
  <c r="D101" i="1"/>
  <c r="D100" i="1"/>
  <c r="D98" i="1"/>
  <c r="D97" i="1"/>
  <c r="D96" i="1"/>
  <c r="D95" i="1"/>
  <c r="D94" i="1"/>
  <c r="D93" i="1"/>
  <c r="D91" i="1"/>
  <c r="D90" i="1"/>
  <c r="D89" i="1"/>
  <c r="D88" i="1"/>
  <c r="D87" i="1"/>
  <c r="D86" i="1"/>
  <c r="D85" i="1"/>
  <c r="D84" i="1"/>
  <c r="D83" i="1"/>
  <c r="D82" i="1"/>
  <c r="D80" i="1"/>
  <c r="D69" i="1"/>
  <c r="D68" i="1"/>
  <c r="D67" i="1"/>
  <c r="D66" i="1"/>
  <c r="D65" i="1"/>
  <c r="D63" i="1"/>
  <c r="D56" i="1"/>
  <c r="D55" i="1"/>
  <c r="D54" i="1"/>
  <c r="D51" i="1"/>
  <c r="D50" i="1"/>
  <c r="D48" i="1"/>
  <c r="D47" i="1"/>
  <c r="D46" i="1"/>
  <c r="D45" i="1"/>
  <c r="D44" i="1"/>
  <c r="D34" i="1"/>
  <c r="D33" i="1"/>
  <c r="D32" i="1"/>
  <c r="D31" i="1"/>
  <c r="D30" i="1"/>
  <c r="D29" i="1"/>
  <c r="D27" i="1"/>
  <c r="D26" i="1"/>
  <c r="D25" i="1"/>
  <c r="D24" i="1"/>
  <c r="D23" i="1"/>
  <c r="D22" i="1"/>
  <c r="D21" i="1"/>
  <c r="D17" i="1"/>
  <c r="D15" i="1"/>
  <c r="D12" i="1"/>
  <c r="D11" i="1"/>
  <c r="D9" i="1"/>
  <c r="D6" i="1"/>
  <c r="D5" i="1"/>
  <c r="D4" i="1"/>
  <c r="D3" i="1"/>
  <c r="D2" i="1"/>
</calcChain>
</file>

<file path=xl/sharedStrings.xml><?xml version="1.0" encoding="utf-8"?>
<sst xmlns="http://schemas.openxmlformats.org/spreadsheetml/2006/main" count="1814" uniqueCount="1284">
  <si>
    <t>Museum Name</t>
  </si>
  <si>
    <t>Address</t>
  </si>
  <si>
    <t>State</t>
  </si>
  <si>
    <t>Website URL</t>
  </si>
  <si>
    <t>Main Phone Number</t>
  </si>
  <si>
    <t>Type of Museum</t>
  </si>
  <si>
    <t>Theme/Mission</t>
  </si>
  <si>
    <t>Open</t>
  </si>
  <si>
    <t>George Washington Carver Interpretive Museum</t>
  </si>
  <si>
    <t>305 N Foster St, Dothan, AL 36303</t>
  </si>
  <si>
    <t>http://www.gwcarvermuseum.com/</t>
  </si>
  <si>
    <t>334.712.0933</t>
  </si>
  <si>
    <t>National/International</t>
  </si>
  <si>
    <t>"community museum focused on educating individuals of all ages, races and creeds on the rich historical contributions of African-Americans."</t>
  </si>
  <si>
    <t>Rosa Parks Museum, Troy University-Montgomery</t>
  </si>
  <si>
    <t>252 Montgomery St, Montgomery, AL 36104</t>
  </si>
  <si>
    <t>https://www.troy.edu/student-life-resources/arts-culture/rosa-parks-museum/index.html</t>
  </si>
  <si>
    <t>334.241.9576</t>
  </si>
  <si>
    <t>"an active memorial to the life of civil rights icon Rosa Parks and the lessons of the Montgomery Bus Boycott..."</t>
  </si>
  <si>
    <t>State Black Archives Research Center and Museum, Alabama A&amp;M</t>
  </si>
  <si>
    <t>Covington Dr, Huntsville, AL 35811</t>
  </si>
  <si>
    <t>https://www.aamu.edu/academics/library-learning-resources-center/state-black-archives-museum/</t>
  </si>
  <si>
    <t>256-372-4720</t>
  </si>
  <si>
    <t>Library/Archives</t>
  </si>
  <si>
    <t>archives for "appreciation for African-American art, history, and culture."</t>
  </si>
  <si>
    <t>Birmingham Civil Rights Institute</t>
  </si>
  <si>
    <t>520 16th St N, Birmingham, AL 35203</t>
  </si>
  <si>
    <t>https://www.bcri.org/</t>
  </si>
  <si>
    <t>866.328.9696</t>
  </si>
  <si>
    <t>"To enlighten each generation about civil and human rights by exploring our common past and working together in the present to build a better future."</t>
  </si>
  <si>
    <t>National Memorial for Peace and Justice and the Legacy Museum</t>
  </si>
  <si>
    <t>417 Caroline St, Montgomery, AL 36104</t>
  </si>
  <si>
    <t>https://museumandmemorial.eji.org/</t>
  </si>
  <si>
    <t>(334) 386-9100</t>
  </si>
  <si>
    <t>"tells the story of slavery in America and its legacy through interactive media, first-person narratives, world-class art, and data-rich exhibits."</t>
  </si>
  <si>
    <t>The Scottsboro Boys Museum</t>
  </si>
  <si>
    <t>428 W Willow St, Scottsboro, AL 35768</t>
  </si>
  <si>
    <t>AL</t>
  </si>
  <si>
    <t>https://www.thescottsboroboysmuseum.com/</t>
  </si>
  <si>
    <t>State/Regional</t>
  </si>
  <si>
    <t>"commemorates the lives and legacy of nine young African Americans who, in the 1930s, became international symbols of race-based injustice in the American South, and celebrates the positive actions of those of all colors, creeds, and origins who have taken a stand against the tyranny of racial oppression. "</t>
  </si>
  <si>
    <t>The Oaks (Booker T. Washington House)</t>
  </si>
  <si>
    <t xml:space="preserve"> 905 W Montgomery Rd, Tuskegee, AL 36083</t>
  </si>
  <si>
    <t>https://www.nps.gov/articles/000/discover-the-oaks-the-home-of-dr-booker-t-washington.htm</t>
  </si>
  <si>
    <t>(334) 421-3246</t>
  </si>
  <si>
    <t>House Museum</t>
  </si>
  <si>
    <t>The house of booker t washington</t>
  </si>
  <si>
    <t>George Washington Carver Museum (@ Tuskegee Institute NHS)</t>
  </si>
  <si>
    <t>Campus Rd, Tuskegee, AL 36088</t>
  </si>
  <si>
    <t>https://www.nps.gov/tuin/index.htm</t>
  </si>
  <si>
    <t>(334) 727-3200</t>
  </si>
  <si>
    <t>"a space to preserve and interpret the work of his(G.W.C.) lifetime, particularly for the benefit of younger generations."</t>
  </si>
  <si>
    <t>Tuskegee History Center</t>
  </si>
  <si>
    <t xml:space="preserve">104 South Elm Street Tuskegee, Alabama 36083
</t>
  </si>
  <si>
    <t>https://tuskegeecenter.org/</t>
  </si>
  <si>
    <t>(334) 724-0800</t>
  </si>
  <si>
    <t>"journey through time and explore the profound history of medical trials and civil rights triumphs that transformed the nation."</t>
  </si>
  <si>
    <t>Tuskegee Airman National Historic Site</t>
  </si>
  <si>
    <t>1616 Chappie James Ave, Tuskegee, AL 36083</t>
  </si>
  <si>
    <t>https://www.nps.gov/tuai/index.htm</t>
  </si>
  <si>
    <t>(334) 724-0922</t>
  </si>
  <si>
    <t>Thematic</t>
  </si>
  <si>
    <t>"Learn how [the Tuskegee Arimen] fought bravely in war on foreign soil and in war on the homefront</t>
  </si>
  <si>
    <t>Open—at Risk</t>
  </si>
  <si>
    <t>Freedom Rides Museum</t>
  </si>
  <si>
    <t>210 S Court St, Montgomery, AL 36104</t>
  </si>
  <si>
    <t>https://ahc.alabama.gov/properties/freedomrides/freedomrides.aspx</t>
  </si>
  <si>
    <t>334-414-8647</t>
  </si>
  <si>
    <t>A museum focused on the Freedom Riders and civil rights as a whole</t>
  </si>
  <si>
    <t>National Voting Rights Museum and Institute</t>
  </si>
  <si>
    <t>6 US-80 BUS, Selma, AL 36701</t>
  </si>
  <si>
    <t>http://nvrmi.com/</t>
  </si>
  <si>
    <t>(334) 526-4340</t>
  </si>
  <si>
    <t>"the National Voting Rights Museum &amp; Institute is the cornerstone of the contemporary struggle for voting rights and human dignity."</t>
  </si>
  <si>
    <t>W.C. Handy Birthplace, Museum and Library</t>
  </si>
  <si>
    <t>620 West College Street Florence, AL 35630</t>
  </si>
  <si>
    <t>https://www.wchandymuseum.org/</t>
  </si>
  <si>
    <t>(256) 275-3128</t>
  </si>
  <si>
    <t>House/local</t>
  </si>
  <si>
    <t>House and library</t>
  </si>
  <si>
    <t>The Mosaic Templars Cultural Center</t>
  </si>
  <si>
    <t>501 W 9th St, Little Rock, AR 72201</t>
  </si>
  <si>
    <t>https://www.arkansasheritage.com/mosaic-templars-cultural-center/mtcc-home</t>
  </si>
  <si>
    <t>501-683-3593</t>
  </si>
  <si>
    <t>"to preserve, interpret and celebrate African American history and culture in Arkansas."</t>
  </si>
  <si>
    <t>Pine Street Community Museum</t>
  </si>
  <si>
    <t>1270 Factory St., AR 72032</t>
  </si>
  <si>
    <t>AR</t>
  </si>
  <si>
    <t>https://www.facebook.com/PineStreetCM/</t>
  </si>
  <si>
    <t>501) 697-0930</t>
  </si>
  <si>
    <t>Local</t>
  </si>
  <si>
    <t>"The Pine Street CommUnity Museum will document and display those that made a difference in the area."</t>
  </si>
  <si>
    <t>George Washington Carver Museum and Cultural Center</t>
  </si>
  <si>
    <t>415 E Grant St, Phoenix, AZ 85004</t>
  </si>
  <si>
    <t>https://www.carveraz.org/</t>
  </si>
  <si>
    <t>(602) 675-4755</t>
  </si>
  <si>
    <t>"dedicated to the collection, preservation, and dissemination of the history and culture of African-Americans in Arizona and United States."</t>
  </si>
  <si>
    <t>Black Panther Party Museum</t>
  </si>
  <si>
    <t>1427 Broadway, Oakland, CA 94612</t>
  </si>
  <si>
    <t>CA</t>
  </si>
  <si>
    <t>https://www.blackpantherpartymuseum.org/</t>
  </si>
  <si>
    <t>"preserves and promotes the true legacy and ideals of the Black Panther Party."</t>
  </si>
  <si>
    <t>African American Cultural Center of Long Beach</t>
  </si>
  <si>
    <t>4321 Atlantic Ave, Long Beach, CA, 90807</t>
  </si>
  <si>
    <t>https://aacclb.org/</t>
  </si>
  <si>
    <t>562-426-2670</t>
  </si>
  <si>
    <t>"George Washington Carver Museum and Cultural Center"</t>
  </si>
  <si>
    <t>African American Art &amp; Culture Complex/San Francisco</t>
  </si>
  <si>
    <t>762 Fulton St, San Francisco, CA 94102</t>
  </si>
  <si>
    <t>https://aaacc.org/</t>
  </si>
  <si>
    <t>(415) 922-2049</t>
  </si>
  <si>
    <t>Art</t>
  </si>
  <si>
    <t>"The African American Art and Culture Complex is a space for Black creatives to present, gather, and learn, while being a space for all to experience Black art and culture."</t>
  </si>
  <si>
    <t>Museum of African American Art</t>
  </si>
  <si>
    <t>4005 Crenshaw Blvd Los Angeles, CA 9008</t>
  </si>
  <si>
    <t>https://www.maaala.org/</t>
  </si>
  <si>
    <t>(323) 294-7071</t>
  </si>
  <si>
    <t>"educates visitors of all ages and identities about the arts through the lens of African American culture."</t>
  </si>
  <si>
    <t>San Diego African American Museum of Fine Art, Inc</t>
  </si>
  <si>
    <t>6134 Benson Ave San Diego, CA 92114</t>
  </si>
  <si>
    <t>https://www.sdaamfa.org/</t>
  </si>
  <si>
    <t>(619)253-8499</t>
  </si>
  <si>
    <t>"present and preserve the art of African Americans globally and to broaden the knowledge and understanding of the visual arts in Southern California generally and San Diego specifically"</t>
  </si>
  <si>
    <t>Colonel Allensworth State Historic Park</t>
  </si>
  <si>
    <t>Palmer Ave, Earlimart, CA 93219</t>
  </si>
  <si>
    <t>http://www.parks.ca.gov/?page_id=583</t>
  </si>
  <si>
    <t>661-849-3433</t>
  </si>
  <si>
    <t xml:space="preserve">**"Colonel Allensworth State Historic Park is the only California town to be founded, financed and governed by African Americans." a state park with museum aspects </t>
  </si>
  <si>
    <t>African American Firefighter Museum</t>
  </si>
  <si>
    <t>1401 N Central Ave, Los Angeles, CA 90021</t>
  </si>
  <si>
    <t>https://www.aaffmuseum.org/</t>
  </si>
  <si>
    <t>(213) 744-1730</t>
  </si>
  <si>
    <t>"The African American Firefighter Museum is dedicated to collecting, conserving, and sharing the heritage of African-American firefighters through collaboration and education."</t>
  </si>
  <si>
    <t>California African American Museum</t>
  </si>
  <si>
    <t>600 State Dr, Los Angeles, CA 90037</t>
  </si>
  <si>
    <t>https://caamuseum.org/</t>
  </si>
  <si>
    <t>213.744.7432</t>
  </si>
  <si>
    <t>"To research, collect, preserve, and interpret for public enrichment the history, art, and culture of African Americans with an emphasis on California and the western United States."</t>
  </si>
  <si>
    <t>African American Museum &amp; Library at Oakland</t>
  </si>
  <si>
    <t>659 14th St, Oakland, CA 94612</t>
  </si>
  <si>
    <t>https://oaklandlibrary.org/aamlo/</t>
  </si>
  <si>
    <t>510-637-0200</t>
  </si>
  <si>
    <t>"is dedicated to the discovery, preservation, interpretation, and sharing of historical and cultural experiences of African Americans in California and the West for present and future generations."</t>
  </si>
  <si>
    <t>Casa del Rey Moro African Latin Museum</t>
  </si>
  <si>
    <t>2471 Congress St, San Diego, CA 92110</t>
  </si>
  <si>
    <t>http://www.africanmuseumsandiego.com/</t>
  </si>
  <si>
    <t>(619) 220-0022</t>
  </si>
  <si>
    <t>"The Museum showcases extensive educational information in charts, timelines and graphics that bring you a better understanding of African cultural history and its impact throughout the world."</t>
  </si>
  <si>
    <t>World Beat Center</t>
  </si>
  <si>
    <t>2100 Park Blvd, San Diego, CA 92101</t>
  </si>
  <si>
    <t>https://www.worldbeatcenter.org/about-us/</t>
  </si>
  <si>
    <t>(619)230-1190</t>
  </si>
  <si>
    <t>"promoting, presenting and preserving the African Diaspora and Indigenous cultures of the world through Music, Art, Dance, Multi-Media Arts, Education, and STEAM Research."</t>
  </si>
  <si>
    <t>Museum of the African Diaspora</t>
  </si>
  <si>
    <t>685 Mission St, San Francisco, CA 94105</t>
  </si>
  <si>
    <t>https://www.moadsf.org/</t>
  </si>
  <si>
    <t>415-318-7152</t>
  </si>
  <si>
    <t>"a contemporary art museum where the African Diaspora shapes contemporary art."</t>
  </si>
  <si>
    <t>General History</t>
  </si>
  <si>
    <t>Blair-Caldwell African American Research Library</t>
  </si>
  <si>
    <t>2401 Welton Steet Denver, CO 80205</t>
  </si>
  <si>
    <t>https://history.denverlibrary.org/blair</t>
  </si>
  <si>
    <t>(720) 865-2401</t>
  </si>
  <si>
    <t>Research library dedicated to African Americans</t>
  </si>
  <si>
    <t>Black American West Museum</t>
  </si>
  <si>
    <t>3091 California St, Denver, CO 80205</t>
  </si>
  <si>
    <t>https://www.bawmhc.org/</t>
  </si>
  <si>
    <t>(720) 242-7428</t>
  </si>
  <si>
    <t>promote an understanding of the role that African Americans played in the settlement and growth of the western United States</t>
  </si>
  <si>
    <t>The Amistad Center for Art &amp; Culture</t>
  </si>
  <si>
    <t>600 Main St, Hartford, CT 06103</t>
  </si>
  <si>
    <t>https://www.amistadcenter.org/</t>
  </si>
  <si>
    <t>(860) 838-4133</t>
  </si>
  <si>
    <t>"To honor, preserve and celebrate in community the art and cultural contributions of all people of African descent."</t>
  </si>
  <si>
    <t>The Gilder Lehrman Center for the Study of Slavery, Resistance, and Abolition</t>
  </si>
  <si>
    <t>320 York St, New Haven, CT 06511</t>
  </si>
  <si>
    <t>https://glc.yale.edu/</t>
  </si>
  <si>
    <t>203-432-3339</t>
  </si>
  <si>
    <t>"Investigating and disseminating knowledge concerning slavery and its legacies across all borders and all time."</t>
  </si>
  <si>
    <t>Greater New Haven African American Historical Society</t>
  </si>
  <si>
    <t>270 Fitch St, New Haven, CT 06515</t>
  </si>
  <si>
    <t>https://gnhaahs.wixsite.com/website</t>
  </si>
  <si>
    <t>"promotes a greater understanding of African American heritage and culture through the collection, preservation, display, and presentation of historical and cultural materials relating to peoples of African descent."</t>
  </si>
  <si>
    <t>The Ruby and Calvin Fletcher African American History Museum</t>
  </si>
  <si>
    <t>952 East Broadway, Stratford, CT 06615</t>
  </si>
  <si>
    <t>CT</t>
  </si>
  <si>
    <t>http://africanamericanmuseumct.org/</t>
  </si>
  <si>
    <t>203-843-3102</t>
  </si>
  <si>
    <t>"The exhibit is a collection of artifacts which reflect decades of turbulent times for African Americans in the United States during the period of slavery and the Civil Rights movement."</t>
  </si>
  <si>
    <t>African American Civil War Museum</t>
  </si>
  <si>
    <t>1925 Vermont Ave NW, Washington, DC 20001</t>
  </si>
  <si>
    <t>DC</t>
  </si>
  <si>
    <t>https://www.afroamcivilwar.org/</t>
  </si>
  <si>
    <t>(202) 667-2667</t>
  </si>
  <si>
    <t>"offer a high-quality and effective learning experience for its local, national, and international communities to learn about the life of African Americans before and after the American Civil War."</t>
  </si>
  <si>
    <t>John Wesley Preservation Society and Museum</t>
  </si>
  <si>
    <t>1615 14th St NW, Washington, DC 20009</t>
  </si>
  <si>
    <t>https://johnwesleychurch.org/</t>
  </si>
  <si>
    <t>202-667-3824</t>
  </si>
  <si>
    <t>Historic church "an important piece of Talbot County’s African American history"</t>
  </si>
  <si>
    <t>National Museum of African American History &amp; Culture</t>
  </si>
  <si>
    <t>1400 Constitution Ave NW, Washington, DC 20560</t>
  </si>
  <si>
    <t>https://nmaahc.si.edu/</t>
  </si>
  <si>
    <t>202.633.1000</t>
  </si>
  <si>
    <t>It's the smithsonian</t>
  </si>
  <si>
    <t>Frederick Douglass National Historic Site</t>
  </si>
  <si>
    <t>1411 W St SE, Washington, DC 20020</t>
  </si>
  <si>
    <t>https://www.nps.gov/frdo/index.htm</t>
  </si>
  <si>
    <t>(202) 426-5961</t>
  </si>
  <si>
    <t>"Douglass's legacy is preserved here at Cedar Hill, where he lived his last 17 years."</t>
  </si>
  <si>
    <t>Mary McLeod Bethune Council House National Historic Site</t>
  </si>
  <si>
    <t>1318 Vermont Ave NW, Washington, DC 20005</t>
  </si>
  <si>
    <t>https://www.nps.gov/mamc/index.htm</t>
  </si>
  <si>
    <t>202-673-2402</t>
  </si>
  <si>
    <t>"The Council House was the first headquarters of the National Council of Negro Women "</t>
  </si>
  <si>
    <t>It's Anacostia</t>
  </si>
  <si>
    <t>Anacostia Museum &amp; Center for African American History &amp; Culture</t>
  </si>
  <si>
    <t>1901 Fort Pl SE, Washington, DC 20020</t>
  </si>
  <si>
    <t>https://anacostia.si.edu/</t>
  </si>
  <si>
    <t>202.633.4820</t>
  </si>
  <si>
    <t>African American Museum of the Arts</t>
  </si>
  <si>
    <t>325 S Clara Ave, DeLand, FL 32720</t>
  </si>
  <si>
    <t>FL</t>
  </si>
  <si>
    <t>https://www.africanmuseumdeland.org/</t>
  </si>
  <si>
    <t>(386) 736-4004</t>
  </si>
  <si>
    <t>"devoted primarily to African American cultures and art."</t>
  </si>
  <si>
    <t>African-American Research Library &amp; Cultural Center</t>
  </si>
  <si>
    <t>2650 Sistrunk Boulevard, Fort Lauderdale, FL 33311</t>
  </si>
  <si>
    <t>https://www.broward.org/Library/Pages/BranchDetails.aspx?branchInfo=1</t>
  </si>
  <si>
    <t>954-357-6282</t>
  </si>
  <si>
    <t>Research library focused on african american history and culture</t>
  </si>
  <si>
    <t>Carrie Meek – James Eaton Black Archives and Museum</t>
  </si>
  <si>
    <t>1601 S. Martin Luther King Jr Blvd, Tallahassee, FL 32307</t>
  </si>
  <si>
    <t>https://www.famu.edu/academics/libraries/meek-eaton-black-archives-research-center-and-museum/index.php</t>
  </si>
  <si>
    <t>850-599-3020</t>
  </si>
  <si>
    <t>"The archival collection is a wealth of hidden treasures that illuminate the rich tapestry of Black history and culture."</t>
  </si>
  <si>
    <t>John G. Riley Center/Museum of African American History and Culture</t>
  </si>
  <si>
    <t>419 E Jefferson St, Tallahassee, FL 32301</t>
  </si>
  <si>
    <t>https://rileymuseum.org/</t>
  </si>
  <si>
    <t>(850) 681-7881</t>
  </si>
  <si>
    <t>"an important symbol of the African American leadership in Florida’s Capital city, and is included on the Florida Black Heritage Trail"</t>
  </si>
  <si>
    <t>L.B. Brown House Museum</t>
  </si>
  <si>
    <t>470 S 2nd Ave, Bartow, FL 33830</t>
  </si>
  <si>
    <t>http://www.lbbrown.com/</t>
  </si>
  <si>
    <t>(863) 944-6136</t>
  </si>
  <si>
    <t>"To preserve the historic L.B. Brown House for use as a monument to the legacy of a highly successful former slaves."</t>
  </si>
  <si>
    <t>Lincolnville Museum and Cultural Center</t>
  </si>
  <si>
    <t>102 M L King Ave, St. Augustine, FL 32084</t>
  </si>
  <si>
    <t>https://www.lincolnvillemuseum.org/</t>
  </si>
  <si>
    <t>(904) 824-1191</t>
  </si>
  <si>
    <t>"is an African American history museum located in the Lincolnville neighborhood of Saint Augustine, FL."</t>
  </si>
  <si>
    <t>Pinellas County African American History Museum, Inc</t>
  </si>
  <si>
    <t>1101 Marshall Street Clearwater, FL 33755</t>
  </si>
  <si>
    <t>http://curtismuseum.org/</t>
  </si>
  <si>
    <t>727-480-7572</t>
  </si>
  <si>
    <t>"a research center for the study of Black history, culture, and life in Pinellas County, Florida."</t>
  </si>
  <si>
    <t>D.A.Dorsey House/Black Archives Historic Lyric Theater</t>
  </si>
  <si>
    <t>819 NW Second Avenue | Miami, FL 33136</t>
  </si>
  <si>
    <t>https://www.bahlt.org/copy-of-lyric-info-1</t>
  </si>
  <si>
    <t xml:space="preserve">786.708.4610 </t>
  </si>
  <si>
    <t>collect, preserve and disseminate the history and culture of black South Florida from 1896 to the present.</t>
  </si>
  <si>
    <t>Closed temp.(2022)</t>
  </si>
  <si>
    <t>The Blanchard House Museum of African American History and Culture</t>
  </si>
  <si>
    <t>406 Dr Martin Luther King Jr Blvd, Punta Gorda, FL 33950</t>
  </si>
  <si>
    <t>http://www.blanchardhousemuseum.org/</t>
  </si>
  <si>
    <t>(941) 575-7518</t>
  </si>
  <si>
    <t>"procurement, preservation, study, and display of artifacts and materials related to the history, culture, and contributions of African Americans in the settlement and development of Charlotte County and Southwest Florida."</t>
  </si>
  <si>
    <t>The Wells’ Built Museum of African American History and Culture</t>
  </si>
  <si>
    <t>511 W South St, Orlando, FL 32805</t>
  </si>
  <si>
    <t>https://www.wellsbuilt.org/</t>
  </si>
  <si>
    <t>(407) 245-7535</t>
  </si>
  <si>
    <t>"a museum housing memorabilia of Orlando’s African-American community and displays on the Civil Rights movement"</t>
  </si>
  <si>
    <t>Howard Thurman House Museum</t>
  </si>
  <si>
    <t>614 Whitehall Street, Daytona Beach, FL 32114</t>
  </si>
  <si>
    <t>https://www.howardthurmanhome.com/</t>
  </si>
  <si>
    <t>386-258-7514</t>
  </si>
  <si>
    <t xml:space="preserve"> preserve the legacy of Howard Thurman</t>
  </si>
  <si>
    <t>Historic Black Police Precinct Courthouse Museum</t>
  </si>
  <si>
    <t>480 NW 11th St, Miami, FL 33136</t>
  </si>
  <si>
    <t>https://historicalblackprecinct.org/</t>
  </si>
  <si>
    <t>(305) 329-2513</t>
  </si>
  <si>
    <t>"acquire, preserve, and share historical collections that illuminate the struggles and achievements of Black law enforcement officers and judicial actors, particularly during the pre-Civil Rights era of the 1940s through the 1960s in Miami, Florida and beyond."</t>
  </si>
  <si>
    <t>Ritz Theater and La Villa Museum</t>
  </si>
  <si>
    <t>829 N Davis St, Jacksonville, FL 32202</t>
  </si>
  <si>
    <t>https://www.ritzjacksonville.com/</t>
  </si>
  <si>
    <t>(904) 632-5555</t>
  </si>
  <si>
    <t>“research, record, and preserve the material and artistic culture of African American life in Northeast Florida and the African Diaspora"</t>
  </si>
  <si>
    <t>St. Rita's Black History Museum</t>
  </si>
  <si>
    <t>314 N Duss St, New Smyrna Beach, FL 32168</t>
  </si>
  <si>
    <t>https://www.blackheritage.org/</t>
  </si>
  <si>
    <t>(386) 478-1934</t>
  </si>
  <si>
    <t>"dedicated to increasing awareness and appreciation for African American culture and history."</t>
  </si>
  <si>
    <t>Dr. Carter G. Woodson African American Museum</t>
  </si>
  <si>
    <t>2240 9th Ave S, St. Petersburg, FL 33712</t>
  </si>
  <si>
    <t>https://woodsonmuseum.org/</t>
  </si>
  <si>
    <t>727-323-1104</t>
  </si>
  <si>
    <t>presents "St. Petersburg, Florida community from the perspective of local, regional, and national history, culture, and community"</t>
  </si>
  <si>
    <t>Blanche Elly House Museum</t>
  </si>
  <si>
    <t>1500 NW 6th Ave, Pompano Beach, FL 33060</t>
  </si>
  <si>
    <t>https://www.pompanobeacharts.org/ely</t>
  </si>
  <si>
    <t>954.545.7800</t>
  </si>
  <si>
    <t>house of blanche elly</t>
  </si>
  <si>
    <t>Old Dillard Museum</t>
  </si>
  <si>
    <t>1009 NW 4th St, Fort Lauderdale, FL 33311</t>
  </si>
  <si>
    <t>https://www.browardschools.com/Page/36138</t>
  </si>
  <si>
    <t>754-322-8828</t>
  </si>
  <si>
    <t>"celebrate the vibrant history, culture, and contributions of our community.(south florida)</t>
  </si>
  <si>
    <t>APEX Museum</t>
  </si>
  <si>
    <t>135 Auburn Ave NE, Atlanta, GA 30303</t>
  </si>
  <si>
    <t>GA</t>
  </si>
  <si>
    <t>https://www.apexmuseum.org/</t>
  </si>
  <si>
    <t>404-523-2739</t>
  </si>
  <si>
    <t>"the only museum in Metropolitan Atlanta solely dedicated to telling the rich and often untold story of people of the African Diaspora"</t>
  </si>
  <si>
    <t>The King Center</t>
  </si>
  <si>
    <t>449 Auburn Avenue NE, Atlanta, Georgia 30312</t>
  </si>
  <si>
    <t>https://thekingcenter.org/</t>
  </si>
  <si>
    <t>404-526-8900</t>
  </si>
  <si>
    <t>"preservation and accessibility of materials documenting the life and work of Dr. Martin Luther King, Jr., as well as the broader modern Civil Rights Movement"</t>
  </si>
  <si>
    <t>MLK National Historic Site</t>
  </si>
  <si>
    <t>450 Auburn Ave NE, Atlanta, GA 30312</t>
  </si>
  <si>
    <t>https://www.nps.gov/malu/index.htm</t>
  </si>
  <si>
    <t>404-331-5190</t>
  </si>
  <si>
    <t>"National Historical Park &amp; Preservation District"</t>
  </si>
  <si>
    <t>Auburn Avenue Research Library on African American Culture and History</t>
  </si>
  <si>
    <t>QJ48+3C Atlanta, Georgia</t>
  </si>
  <si>
    <t>https://www.fulcolibrary.org/auburn-avenue-research-library/</t>
  </si>
  <si>
    <t>(404) 613-4001</t>
  </si>
  <si>
    <t>"offer specialized reference and archival collections dedicated to the study and research of African American culture and history and of other peoples of African descent."</t>
  </si>
  <si>
    <t>Beulah Rucker Museum</t>
  </si>
  <si>
    <t>2101 Athens Hwy, Gainesville, GA 30507</t>
  </si>
  <si>
    <t>https://exploregeorgia.org/gainesville/history-heritage/african-american/beulah-rucker-museum</t>
  </si>
  <si>
    <t>(470) 525-5002</t>
  </si>
  <si>
    <t>House museum for Beulah Rucker</t>
  </si>
  <si>
    <t>Noble Hill-Wheeler Memorial Center</t>
  </si>
  <si>
    <t>2361 Joe Frank Harris Pkwy NW, Cassville, GA 30123</t>
  </si>
  <si>
    <t>https://noblehillwheeler.org/</t>
  </si>
  <si>
    <t>(770) 382-3392</t>
  </si>
  <si>
    <t>"a black cultural museum that features historical aspects of black culture in Bartow County, with the primary focus being on lifestyles dating back to the late 1800’s."</t>
  </si>
  <si>
    <t>Tubman Museum</t>
  </si>
  <si>
    <t>310 Cherry St, Macon, GA 31201</t>
  </si>
  <si>
    <t>https://www.tubmanmuseum.com/</t>
  </si>
  <si>
    <t>478-743-8544</t>
  </si>
  <si>
    <t>"to educate people about African American art, history and culture, and to promote harmony among all races."</t>
  </si>
  <si>
    <t>Lucy Craft Laney Museum of Black History</t>
  </si>
  <si>
    <t>1116 Phillips St, Augusta, GA 30901</t>
  </si>
  <si>
    <t>https://lucycraftlaneymuseum.com/</t>
  </si>
  <si>
    <t>706.724.3576</t>
  </si>
  <si>
    <t>House museum for Lucy Craft Laney</t>
  </si>
  <si>
    <t>The Beach Institute African-American Cultural Center/King-Tisdell Cottage</t>
  </si>
  <si>
    <t>502 Harris Street Savannah, GA 31401</t>
  </si>
  <si>
    <t xml:space="preserve">http://www.beachinstitute.org </t>
  </si>
  <si>
    <t>912-335-8868</t>
  </si>
  <si>
    <t>"Savannah's flagship museums for African-American and Gullah-Geechee Heritage"</t>
  </si>
  <si>
    <t>Ralph Mark Gilbert Civil Rights Museum (Savannah)</t>
  </si>
  <si>
    <t>460 Martin Luther King Jr Blvd, Savannah, GA 31401</t>
  </si>
  <si>
    <t>https://rmgcivilrightsmuseum.com/</t>
  </si>
  <si>
    <t>(912) 777-6099</t>
  </si>
  <si>
    <t>Museum focused on civil rights through the lens of Savannah</t>
  </si>
  <si>
    <t>Pinpoint Heritage Museum</t>
  </si>
  <si>
    <t>9924 Pin Point Ave, Savannah, GA 31406</t>
  </si>
  <si>
    <t>https://chsgeorgia.org/pin-point-heritage-museum/</t>
  </si>
  <si>
    <t>(912) 355-0064</t>
  </si>
  <si>
    <t>"develop an understanding of the historical experience of growing up in Pin Point, a community founded by formerly enslaved African Americans and their descendants in the 1890s"</t>
  </si>
  <si>
    <t>Madam CJ Walker Museum</t>
  </si>
  <si>
    <t>54 Hilliard St NE, Atlanta, GA 30312</t>
  </si>
  <si>
    <t>http://www.madamecjwalkermuseum.com/</t>
  </si>
  <si>
    <t>(404) 518-2887</t>
  </si>
  <si>
    <t>"Come to the museum to learn more about Sarah Breedlove, see the memorabilia, and immerse yourself in the Madam C.J. Walker experience."</t>
  </si>
  <si>
    <t>National Center for Civil and Human Rights</t>
  </si>
  <si>
    <t>100 Ivan Allen Jr Blvd NW, Atlanta, GA 30313</t>
  </si>
  <si>
    <t>https://www.civilandhumanrights.org/</t>
  </si>
  <si>
    <t>(678) 999-8990</t>
  </si>
  <si>
    <t>Musuem covering broad african american histories</t>
  </si>
  <si>
    <t>Otis Redding Museum</t>
  </si>
  <si>
    <t>339 Cotton Ave, Macon, GA 31201</t>
  </si>
  <si>
    <t>https://www.otisreddingfoundation.org/museum</t>
  </si>
  <si>
    <t>(478) 742-5737</t>
  </si>
  <si>
    <t>Music</t>
  </si>
  <si>
    <t>"packed with treasures and memorabilia celebrating the life of the legendary King of Soul."</t>
  </si>
  <si>
    <t>Spelman College Museum of Fine Art</t>
  </si>
  <si>
    <t>350 Spelman Ln SW, Atlanta, GA 30314</t>
  </si>
  <si>
    <t>https://museum.spelman.edu/</t>
  </si>
  <si>
    <t>404.270.5607</t>
  </si>
  <si>
    <t>Art museum at an HBCU with exhibits from black culture</t>
  </si>
  <si>
    <t>Trap Music Museum</t>
  </si>
  <si>
    <t xml:space="preserve">630 TRAVIS ST NW, ATLANTA, GA </t>
  </si>
  <si>
    <t>https://trapmusicmuseum.com/</t>
  </si>
  <si>
    <t>"showcase the rich culture of trap music, one of the most popular genres of music today"</t>
  </si>
  <si>
    <t>Hammonds House Museum</t>
  </si>
  <si>
    <t>503 Peeples St SW, Atlanta, GA 30310</t>
  </si>
  <si>
    <t>https://www.hammondshouse.org/</t>
  </si>
  <si>
    <t>404-612-0481</t>
  </si>
  <si>
    <t>"To celebrate, preserve and exhibit the visual culture and intellectual diversity of artists of African descent from Africa, the Caribbean and the Americas."</t>
  </si>
  <si>
    <t>Clark Atlanta University Art Museum</t>
  </si>
  <si>
    <t>223 James P. Brawley Dr., S.W. Atlanta, GA 30314</t>
  </si>
  <si>
    <t>https://www.cau.edu/art-museum/</t>
  </si>
  <si>
    <t>404-880-6102</t>
  </si>
  <si>
    <t>"collect, preserve, research, and exhibit fine artworks that document the role of African Americans in American history and culture."</t>
  </si>
  <si>
    <t>Jack Hadley Black History Museum</t>
  </si>
  <si>
    <t>214 Alexander St, Thomasville, GA 31792</t>
  </si>
  <si>
    <t>https://jackhadleyblackhistorymuseum.com/</t>
  </si>
  <si>
    <t>(229)-226-5029</t>
  </si>
  <si>
    <t>"African American artifacts with emphasis on Thomasville’s First Black Achievers, state and national achievers that commemorate their lives and accomplishments."</t>
  </si>
  <si>
    <t>Morgan County African American Museum</t>
  </si>
  <si>
    <t>156 Academy Street Madison, GA 30650</t>
  </si>
  <si>
    <t>https://mcaam.org/</t>
  </si>
  <si>
    <t>706 342-9191</t>
  </si>
  <si>
    <t>"research, collect, educate, and preserve the history and the art of the African-American culture."</t>
  </si>
  <si>
    <t>Willow Hill Heritage &amp; Renaissance Center</t>
  </si>
  <si>
    <t>4235 Willow Hill Road Portal, Georgia 30450</t>
  </si>
  <si>
    <t>https://www.willowhillheritage.org/</t>
  </si>
  <si>
    <t>(912) 800-1467</t>
  </si>
  <si>
    <t>"a museum and community resource that honors the cultural impact of the Willow Hill community."</t>
  </si>
  <si>
    <t>African American Diversity Cultural Center</t>
  </si>
  <si>
    <t>1311 Kapiolani Blvd # 203, Honolulu, HI 96814</t>
  </si>
  <si>
    <t>https://aadcch.org/</t>
  </si>
  <si>
    <t>808-597-1341</t>
  </si>
  <si>
    <t>"only institution in the Hawaiian islands that exclusively documents the history about the Africana amalgamation contributions and their descendant's life beginning around 1750."</t>
  </si>
  <si>
    <t>African American Museum of Iowa</t>
  </si>
  <si>
    <t>55 12th Ave SE, Cedar Rapids, IA 52401</t>
  </si>
  <si>
    <t>IA</t>
  </si>
  <si>
    <t>https://blackiowa.org/</t>
  </si>
  <si>
    <t>(319) 862-2101</t>
  </si>
  <si>
    <t>"devoted to preserving African American history and culture...Our mission includes exhibiting and teaching the African American heritage of Iowa."</t>
  </si>
  <si>
    <t>Fort Des Moines Museum &amp; Education Center</t>
  </si>
  <si>
    <t>75 E Army Post Rd, Des Moines, IA 50315</t>
  </si>
  <si>
    <t>https://www.fortdesmoinesmuseum.com/</t>
  </si>
  <si>
    <t>(515) 282-8060</t>
  </si>
  <si>
    <t>"preserve, promote and perpetuate the sacrifice, service, and leadership of the Black Officers of World War I, the Women’s Army Corp (WAC) of World War II, and all others whose lives have been connected to Fort Des Moines."</t>
  </si>
  <si>
    <t>Idaho Black History Museum</t>
  </si>
  <si>
    <t>508 Julia Davis Dr, Boise, ID 83702</t>
  </si>
  <si>
    <t>https://www.ibhm.org/</t>
  </si>
  <si>
    <t>(208) 789-2164</t>
  </si>
  <si>
    <t>"The Idaho Black History Museum focuses on African Americans in Idaho from the early 1800s to the present"</t>
  </si>
  <si>
    <t>Lionel Hampton International Jazz Collection, University of Idaho</t>
  </si>
  <si>
    <t>709 Deakin Ave, Moscow, ID 83844</t>
  </si>
  <si>
    <t>https://www.ijc.uidaho.edu/hampton_collection/</t>
  </si>
  <si>
    <t>(208) 885-5858</t>
  </si>
  <si>
    <t>Artifacts relating to Lionel Hampton</t>
  </si>
  <si>
    <t>Katherine Dunham Centers for Arts and Humanities</t>
  </si>
  <si>
    <t>1005 Pennsylvania Ave, East St Louis, IL 62201</t>
  </si>
  <si>
    <t>http://kdcah.org/</t>
  </si>
  <si>
    <t>618-510-9140</t>
  </si>
  <si>
    <t>"collection of symbolic and functional art, including more than 250 African and Caribbean art objects from more than 50 countries."</t>
  </si>
  <si>
    <t>A. Philip Randolph Pullman Porter Museum</t>
  </si>
  <si>
    <t>10406 S Maryland Ave, Chicago, IL 60628</t>
  </si>
  <si>
    <t>https://aprpullmanportermuseum.org/</t>
  </si>
  <si>
    <t>(773) 850-8580</t>
  </si>
  <si>
    <t>"we celebrate the achievements of the first black labor union, honoring our past while educating future generations through events and exhibitions."</t>
  </si>
  <si>
    <t>DuSable Museum of African American History</t>
  </si>
  <si>
    <t>740 E 56th Pl, Chicago, IL 60637</t>
  </si>
  <si>
    <t>https://www.dusablemuseum.org</t>
  </si>
  <si>
    <t>(773) 947-0600</t>
  </si>
  <si>
    <t>"collection, documentation, preservation, study and dissemination of the history, art and culture of African Americans and of Black people worldwide"</t>
  </si>
  <si>
    <t>African American Cultural &amp; Genealogical Society of Illinois, Inc., Museum</t>
  </si>
  <si>
    <t>235 W Eldorado St, Decatur, IL 62522</t>
  </si>
  <si>
    <t>http://www.african-americancultural.org/</t>
  </si>
  <si>
    <t>(217) 429-7458</t>
  </si>
  <si>
    <t>"providing resources and education about Africans and African-American history of the Central Illinois  community as a whole"</t>
  </si>
  <si>
    <t>Shorefront Legacy Center</t>
  </si>
  <si>
    <t>2214 Ridge Ave, Evanston, IL 60201</t>
  </si>
  <si>
    <t>https://shorefrontlegacy.org/</t>
  </si>
  <si>
    <t>(847) 864-7467</t>
  </si>
  <si>
    <t>"dedicated to illuminating the rich tapestry of Black history on Chicago’s suburban North Shore.</t>
  </si>
  <si>
    <t>Bronzeville Children’s Museum</t>
  </si>
  <si>
    <t>9301 S Stony Island Ave, Chicago, IL 60617</t>
  </si>
  <si>
    <t>http://www.bronzevillechildrensmuseum.com/</t>
  </si>
  <si>
    <t>773-721-9301</t>
  </si>
  <si>
    <t>"the first and only children’s museum focused on cultural history in the country."</t>
  </si>
  <si>
    <t>African American Museum of Southern Illinois</t>
  </si>
  <si>
    <t>1237 E Main St, Carbondale, IL 62902</t>
  </si>
  <si>
    <t>https://aamsi.org/</t>
  </si>
  <si>
    <t>(618) 457-2217</t>
  </si>
  <si>
    <t>"identify, preserve and celebrate the achievements of African American culture."</t>
  </si>
  <si>
    <t>The African American Museum at the England Manor</t>
  </si>
  <si>
    <t>503 N. Genesee St. Waukegan, IL 60085</t>
  </si>
  <si>
    <t>IL</t>
  </si>
  <si>
    <t>https://theenglandmanor.com/about-the-england-manor/</t>
  </si>
  <si>
    <t>224 409 3421</t>
  </si>
  <si>
    <t>"bring history to life through powerful artifacts, photographs, documents, and personal stories."</t>
  </si>
  <si>
    <t>Evansville African American Museum</t>
  </si>
  <si>
    <t>579 S Garvin St, Evansville, IN 47713</t>
  </si>
  <si>
    <t>https://evvafricanamericanmuseum.wordpress.com/</t>
  </si>
  <si>
    <t>(812) 423-5188</t>
  </si>
  <si>
    <t>"modern museum serving to promote history, the arts, education programs, cultural events and festivals."</t>
  </si>
  <si>
    <t>Freetown Village Living History Museum</t>
  </si>
  <si>
    <t>300 E Fall Creek Pkwy N Dr # 503, Indianapolis, IN 46205</t>
  </si>
  <si>
    <t>https://www.freetown.org/</t>
  </si>
  <si>
    <t>(317) 631-1870</t>
  </si>
  <si>
    <t>"educating the public about African American lives, arts, and culture in Indiana."</t>
  </si>
  <si>
    <t>Purdue Black Cultural Center</t>
  </si>
  <si>
    <t>1100 Third Street, 47907, West Lafayette, IN 47906</t>
  </si>
  <si>
    <t>https://www.purdue.edu/bcc/</t>
  </si>
  <si>
    <t>765-494-3091</t>
  </si>
  <si>
    <t>"nationally recognized repository of information on Black history and culture. "</t>
  </si>
  <si>
    <t>Archives of African American Music &amp; Culture</t>
  </si>
  <si>
    <t>2805 E 10th St Suite 180, Bloomington, IN 47408</t>
  </si>
  <si>
    <t>https://aaamc.indiana.edu/</t>
  </si>
  <si>
    <t>(812) 855-8547</t>
  </si>
  <si>
    <t>"materials covering a range of African American musical idioms and cultural expressions primarily from the post-World War II era."</t>
  </si>
  <si>
    <t>African &amp; African American Historical Museum</t>
  </si>
  <si>
    <t>436 E Douglas Ave, Fort Wayne, IN 46802</t>
  </si>
  <si>
    <t>https://www.visitfortwayne.com/listing/african-african-american-historical-museum/6/</t>
  </si>
  <si>
    <t>844.750.3012</t>
  </si>
  <si>
    <t>"exhibits the histories of people of African descent in Allen County since 1809, and African history from earliest times to today"</t>
  </si>
  <si>
    <t>Lyles Station Museum</t>
  </si>
  <si>
    <t>953 County Rd 500 W, Princeton, IN 47670</t>
  </si>
  <si>
    <t>http://www.lylesstation.org/</t>
  </si>
  <si>
    <t>(812) 385-2534</t>
  </si>
  <si>
    <t>"preserve the oral, written, and physical history, artifacts, building, and land which identifies and/or describes events, activities and life experiences of the people and the community known as Lyles Station in Gibson County, Indiana, incorporated in 1886. "</t>
  </si>
  <si>
    <t>Gordon Parks Museum</t>
  </si>
  <si>
    <t>KS</t>
  </si>
  <si>
    <t>https://www.gordonparkscenter.org/</t>
  </si>
  <si>
    <t>620-223-2700</t>
  </si>
  <si>
    <t>"to honor the life and work of Gordon Parks, internationally-known photographer, filmmaker, writer, and musician; and to use his remarkable life story to teach about artistic creativity, cultural awareness, and the role of diversity in our lives."</t>
  </si>
  <si>
    <t>Nicodemus National Historic Site</t>
  </si>
  <si>
    <t>611 5th St, Bogue, KS 67625</t>
  </si>
  <si>
    <t>https://www.nps.gov/nico/index.htm</t>
  </si>
  <si>
    <t>(785) 839-4280</t>
  </si>
  <si>
    <t>It is the oldest and only remaining Black settlement west of the Mississippi River.</t>
  </si>
  <si>
    <t>The Kansas African American Museum</t>
  </si>
  <si>
    <t>601 N Water St, Wichita, KS 67203</t>
  </si>
  <si>
    <t>https://www.tkaamuseum.org/</t>
  </si>
  <si>
    <t>(316) 262-7651</t>
  </si>
  <si>
    <t>We are the premiere home of Kansas African American history and artifacts.</t>
  </si>
  <si>
    <t>Brown v. Board of Education National Historic Site</t>
  </si>
  <si>
    <t>1515 SE Monroe St, Topeka, KS 66612</t>
  </si>
  <si>
    <t>https://www.nps.gov/brvb/index.htm</t>
  </si>
  <si>
    <t>(785) 354-4273 x230</t>
  </si>
  <si>
    <t>park dedicated to brown v board of education related things</t>
  </si>
  <si>
    <t>Kentucky Center for African American Heritage</t>
  </si>
  <si>
    <t>1656, 1701 W Muhammad Ali Blvd, Louisville, KY 40203</t>
  </si>
  <si>
    <t>https://kcaah.org/</t>
  </si>
  <si>
    <t>(502) 583-4100</t>
  </si>
  <si>
    <t>enhance the public’s knowledge about the history, heritage and cultural contributions of African Americans in Kentucky.</t>
  </si>
  <si>
    <t>The Muhammad Ali Center</t>
  </si>
  <si>
    <t>144 N 6th St, Louisville, KY 40202</t>
  </si>
  <si>
    <t>https://alicenter.org/</t>
  </si>
  <si>
    <t>(502) 584-9254</t>
  </si>
  <si>
    <t>museum for Muhammed Ali and other related things</t>
  </si>
  <si>
    <t>Roots 101 African American Museum</t>
  </si>
  <si>
    <t>124 N 1st St, Louisville, KY 40202</t>
  </si>
  <si>
    <t>KY</t>
  </si>
  <si>
    <t>https://www.roots-101.org/</t>
  </si>
  <si>
    <t>(502) 384-1940</t>
  </si>
  <si>
    <t>"promote understanding &amp; inspire appreciation of the achievements, contributions, and experiences of African Americans"</t>
  </si>
  <si>
    <t>Backstreet Cultural Museum</t>
  </si>
  <si>
    <t>1531 St. Philip Street , New Orleans, LA 70116</t>
  </si>
  <si>
    <t>LA</t>
  </si>
  <si>
    <t>https://www.backstreetmuseum.org/</t>
  </si>
  <si>
    <t>504-657-6700</t>
  </si>
  <si>
    <t>"preserve and perpetuate the unique cultural traditions of New Orleans' African American society"</t>
  </si>
  <si>
    <t>Le Musée de f.p.c.</t>
  </si>
  <si>
    <t>2336 Esplanade Ave, New Orleans, LA 70119</t>
  </si>
  <si>
    <t>http://www.lemuseedefpc.com/</t>
  </si>
  <si>
    <t>504-323-5074</t>
  </si>
  <si>
    <t>"a house museum honoring the legacy of New Orelans' free people of color."</t>
  </si>
  <si>
    <t>Amistad Research Center</t>
  </si>
  <si>
    <t>6823 St Charles Ave, New Orleans, LA 70118</t>
  </si>
  <si>
    <t>https://www.amistadresearchcenter.org/</t>
  </si>
  <si>
    <t>(504) 862-3222</t>
  </si>
  <si>
    <t>"nation’s oldest, largest, and most comprehensive independent archives specializing in the history of African Americans and other ethnic, religious, and cultural minorities."</t>
  </si>
  <si>
    <t>River Road African American Museum</t>
  </si>
  <si>
    <t>406 Charles St, Donaldsonville, LA 70346</t>
  </si>
  <si>
    <t>https://www.riverroadaam.org/</t>
  </si>
  <si>
    <t>(225) 474-5553</t>
  </si>
  <si>
    <t xml:space="preserve">educate visitors about the history and culture of African Americans in the rural communities of south Louisiana </t>
  </si>
  <si>
    <t>Whitney Plantation</t>
  </si>
  <si>
    <t>5099 LA-18, Edgard, LA 70049</t>
  </si>
  <si>
    <t>https://www.whitneyplantation.org/</t>
  </si>
  <si>
    <t>(225) 265-3300</t>
  </si>
  <si>
    <t>"The Whitney Institute educates the public about the history and legacies of slavery in the United States."</t>
  </si>
  <si>
    <t>Lower Ninth Ward Living Museum New Orleans African American Museum</t>
  </si>
  <si>
    <t>1235 Deslonde St, New Orleans, LA 70117</t>
  </si>
  <si>
    <t>https://www.leonatatefoundation.org/lower-9th-ward-living-museum</t>
  </si>
  <si>
    <t>(504)220-3652</t>
  </si>
  <si>
    <t>"To promote, improve and enhance racial equality through various avenues of education."</t>
  </si>
  <si>
    <t>Creole Heritage Folklife Center</t>
  </si>
  <si>
    <t>1113 W Vine St, Opelousas, LA 70570</t>
  </si>
  <si>
    <t>https://cajuntravel.com/things/creole-heritage-folklife-center/</t>
  </si>
  <si>
    <t>337.948.8004</t>
  </si>
  <si>
    <t>"offers the public an opportunity to relive traditions of the African-American community with folklorist"</t>
  </si>
  <si>
    <t>Baton Rouge African American Musuem</t>
  </si>
  <si>
    <t>538 South Blvd, Baton Rouge, LA 70802</t>
  </si>
  <si>
    <t>https://www.braamuseum.org/</t>
  </si>
  <si>
    <t>225-244-9474</t>
  </si>
  <si>
    <t>"expand knowledge of African-American history "</t>
  </si>
  <si>
    <t>New Orleans African American Museum</t>
  </si>
  <si>
    <t>1417-1418 Governor Nicholls St. New Orleans, Louisiana 70116</t>
  </si>
  <si>
    <t>https://www.noaam.org/</t>
  </si>
  <si>
    <t xml:space="preserve">504-218-8254 </t>
  </si>
  <si>
    <t>"preserve the history and elevate the art, culture, and contributions of African Americans in New Orleans and the African Diaspora."</t>
  </si>
  <si>
    <t>Tangipahoa African American Heritage Museum</t>
  </si>
  <si>
    <t>1600 Phoenix Square, Hammond, LA 70401</t>
  </si>
  <si>
    <t>https://www.taahm.org/</t>
  </si>
  <si>
    <t>985.542.4259</t>
  </si>
  <si>
    <t>"tell the story of African Americans in all their permutations"</t>
  </si>
  <si>
    <t>The Museum of the National Center of Afro American Artist</t>
  </si>
  <si>
    <t>300 Walnut Ave, Boston, MA 02119</t>
  </si>
  <si>
    <t>http://ncaaa.org/</t>
  </si>
  <si>
    <t>617-442-8614</t>
  </si>
  <si>
    <t>celebrating the arts heritage of the African-American and African diasporan cultures.</t>
  </si>
  <si>
    <t>Museum of Afro American History, Boston</t>
  </si>
  <si>
    <t>46 Joy St, Boston, MA 02114</t>
  </si>
  <si>
    <t>https://www.maah.org/</t>
  </si>
  <si>
    <t>617.725.0022 x330</t>
  </si>
  <si>
    <t>" dedicated to preserving, conserving and interpreting the contributions of African Americans,"</t>
  </si>
  <si>
    <t>Future Museum</t>
  </si>
  <si>
    <t>African Heritage Fire Fighters Historical Society</t>
  </si>
  <si>
    <t>2901 Druid Park Drive Suite #402 Baltimore, MD 21215</t>
  </si>
  <si>
    <t>MD</t>
  </si>
  <si>
    <t>https://aaffhs.org/</t>
  </si>
  <si>
    <t>"collect, preserve, and disseminate historical data and information about the contributions made by firefighters of color and others to such history."</t>
  </si>
  <si>
    <t>Banneker-Douglass-Tubman Museum</t>
  </si>
  <si>
    <t>84 Franklin St, Annapolis, MD 21401</t>
  </si>
  <si>
    <t>https://bdmuseum.maryland.gov/</t>
  </si>
  <si>
    <t>(410) 216-6180</t>
  </si>
  <si>
    <t>amplify Black Women’s history, honoring the trailblazers, the activists, the artists, and the voices that shape our world and future!</t>
  </si>
  <si>
    <t>David C. Driskell Center for the Study Of The Visual Arts and Culture of African Americans and the African Diaspora</t>
  </si>
  <si>
    <t>1214 Cole Student Activities Bldg, 1214 Union Ln, College Park, MD 20742</t>
  </si>
  <si>
    <t>https://driskellcenter.umd.edu/</t>
  </si>
  <si>
    <t>301.314.2615</t>
  </si>
  <si>
    <t>"creative incubator dedicated to a world where Black artists exist at its center"</t>
  </si>
  <si>
    <t>Howard County Center of African American Culture</t>
  </si>
  <si>
    <t>5434 Vantage Point Rd, Columbia, MD 21044</t>
  </si>
  <si>
    <t>https://hccaac.org/</t>
  </si>
  <si>
    <t>(410) 715-1921</t>
  </si>
  <si>
    <t>"providing resources and events that promote learning and exploration of Howard County’s African American past"</t>
  </si>
  <si>
    <t>The National Great Blacks in Wax Museum</t>
  </si>
  <si>
    <t>1601 E North Ave, Baltimore, MD 21213</t>
  </si>
  <si>
    <t>https://www.greatblacksinwax.org/visit</t>
  </si>
  <si>
    <t>410-563-3404</t>
  </si>
  <si>
    <t>"The Museum’s mission is to stimulate an interest in African American history" wax statues</t>
  </si>
  <si>
    <t>Benjamin Banneker Historical Park and Museum</t>
  </si>
  <si>
    <t>300 Oella Ave, Catonsville, MD 21228</t>
  </si>
  <si>
    <t>https://friendsofbenjaminbanneker.com/</t>
  </si>
  <si>
    <t>410-887-1081</t>
  </si>
  <si>
    <t>"a quiet tribute to a remarkable African American astronomer, mathematician, and almanac writer." Benjamin Banneker</t>
  </si>
  <si>
    <t>James E. Lewis Museum of Art, Morgan State University</t>
  </si>
  <si>
    <t>2201 Argonne Dr, Baltimore, MD 21251</t>
  </si>
  <si>
    <t>https://www.jelmamuseum.org/</t>
  </si>
  <si>
    <t>443-885-3030</t>
  </si>
  <si>
    <t>"Museum is obliged to cultivate exposure to and for the urban ethnically diverse population in which it is located. "</t>
  </si>
  <si>
    <t>Reginald F. Lewis Museum of Maryland African American History &amp; Culture</t>
  </si>
  <si>
    <t>830 E Pratt St, Baltimore, MD 21202</t>
  </si>
  <si>
    <t>https://lewismuseum.org/</t>
  </si>
  <si>
    <t>(443) 263-1800</t>
  </si>
  <si>
    <t>"documents, interprets and preserves the complex experiences, contributions and culture of Black people in Maryland"</t>
  </si>
  <si>
    <t>Likely closed</t>
  </si>
  <si>
    <t>Prince George's African American and Cultural Museum</t>
  </si>
  <si>
    <t>4519 Rhode Island Avenue North Brentwood, MD 20722</t>
  </si>
  <si>
    <t>https://pgaamcc.org/</t>
  </si>
  <si>
    <t>(301) 809-0440</t>
  </si>
  <si>
    <t>4957 Evergreen Road, Oxford, MD 21654</t>
  </si>
  <si>
    <t>(435) 564-3427</t>
  </si>
  <si>
    <t>"John Wesley Methodist Episcopal Church in Oxford, located in Talbot County Maryland."</t>
  </si>
  <si>
    <t>African American Cultural and Historical Museum of Washtenaw County</t>
  </si>
  <si>
    <t>3261 Lohr Road,  Ann Arbor, MI 48108</t>
  </si>
  <si>
    <t>MI</t>
  </si>
  <si>
    <t>https://www.aachm.org/</t>
  </si>
  <si>
    <t>734-761-1717</t>
  </si>
  <si>
    <t>"Research, collect, preserve and exhibit cultural and historical materials about the life and work of African Americans in Washtenaw County."</t>
  </si>
  <si>
    <t>Charles H. Wright Museum of African American History</t>
  </si>
  <si>
    <t>315 E Warren Ave, Detroit, MI 48201</t>
  </si>
  <si>
    <t>https://www.thewright.org/</t>
  </si>
  <si>
    <t>313-494-5800</t>
  </si>
  <si>
    <t>"the exploration and celebration of African American history and culture."</t>
  </si>
  <si>
    <t>Grand Rapids African American Museum and Archives (GRAAMA)</t>
  </si>
  <si>
    <t>2931, 87 Monroe Center St NW, Grand Rapids, MI 49503</t>
  </si>
  <si>
    <t>http://www.graama.org/</t>
  </si>
  <si>
    <t>(616) 649-3778</t>
  </si>
  <si>
    <t>"collecting and retelling the rich, colorful stories which composes the historic African American tapestry of living in Grand Rapids."</t>
  </si>
  <si>
    <t>Jim Crow Museum of Racist Imagery(Ferris State University)</t>
  </si>
  <si>
    <t>1010 Campus Dr, Big Rapids, MI 49307</t>
  </si>
  <si>
    <t>https://www.ferris.edu/htmls/news/jimcrow/index.htm</t>
  </si>
  <si>
    <t>(231) 591-5873</t>
  </si>
  <si>
    <t>"serve as a base for quality scholarship addressing the complexities of race, race relations, and racism."</t>
  </si>
  <si>
    <t>African World Museum and Resource Center</t>
  </si>
  <si>
    <t>1136 Shepard St, Lansing, MI 48912</t>
  </si>
  <si>
    <t>http://www.africanworldmuseum.com/</t>
  </si>
  <si>
    <t>(517) 214-1031</t>
  </si>
  <si>
    <t>"provide citizens of the United  States and the world evidence of the presence of people of  African descent in the history and development of the world and their contributions to the world's continents."</t>
  </si>
  <si>
    <t>Motown Museum</t>
  </si>
  <si>
    <t>2648 W Grand Blvd, Detroit, MI 48208</t>
  </si>
  <si>
    <t>https://www.motownmuseum.org/</t>
  </si>
  <si>
    <t>(313) 875-2264</t>
  </si>
  <si>
    <t>"preserve, promote, and celebrate the authentic Motown story "</t>
  </si>
  <si>
    <t>American Jazz Museum</t>
  </si>
  <si>
    <t>1616 E 18 St, Kansas City, MO 64108</t>
  </si>
  <si>
    <t>MO</t>
  </si>
  <si>
    <t>https://americanjazzmuseum.org/</t>
  </si>
  <si>
    <t>816.474.0954</t>
  </si>
  <si>
    <t>"showcases the sights and sounds of jazz"</t>
  </si>
  <si>
    <t>George Boyer Vashon Museum</t>
  </si>
  <si>
    <t>2223 St. Louis Ave St. Louis, MO 63106</t>
  </si>
  <si>
    <t>https://georgevashonmuseum.org/about-us</t>
  </si>
  <si>
    <t>(314) 749-6322</t>
  </si>
  <si>
    <t>"preserve the history and achievements of St. Louis African-Americans and to recognize those who fought for civil rights and to change unjust laws."</t>
  </si>
  <si>
    <t>National Blues Museum</t>
  </si>
  <si>
    <t>615 Washington Ave, St. Louis, MO 63101</t>
  </si>
  <si>
    <t>https://nationalbluesmuseum.org/</t>
  </si>
  <si>
    <t>(314) 925-0016</t>
  </si>
  <si>
    <t>"preserving the legacy and honoring the history of the music that gave voice to generations blues"</t>
  </si>
  <si>
    <t>Vaughn Cultural Center and Museum</t>
  </si>
  <si>
    <t>3701 Grandel Square, St. Louis, MO 63108</t>
  </si>
  <si>
    <t>https://www.ulstl.com/vaughn-cultural-center.html</t>
  </si>
  <si>
    <t>314-615-3624</t>
  </si>
  <si>
    <t>"aims to promote an appreciation and awareness for the culture and history of African Americans"</t>
  </si>
  <si>
    <t>Black Archives of Mid-America</t>
  </si>
  <si>
    <t>1722 E 17th Terrace, Kansas City, MO 64106</t>
  </si>
  <si>
    <t>https://blackarchives.org/</t>
  </si>
  <si>
    <t>(816) 221-1600</t>
  </si>
  <si>
    <t>black history archives in kansas</t>
  </si>
  <si>
    <t>Negro Leagues Baseball Museum</t>
  </si>
  <si>
    <t>1616 E 18th St, Kansas City, MO 64108</t>
  </si>
  <si>
    <t>https://nlbm.com/</t>
  </si>
  <si>
    <t>816-221-1920</t>
  </si>
  <si>
    <t>" dedicated to preserving and celebrating the rich history of African American baseball and its impact on the social advancement of America."</t>
  </si>
  <si>
    <t>The Griot Museum of Black History</t>
  </si>
  <si>
    <t>2505 St Louis Ave, St. Louis, MO 63106</t>
  </si>
  <si>
    <t>https://www.thegriotmuseum.com/</t>
  </si>
  <si>
    <t>314-241-7057</t>
  </si>
  <si>
    <t>"dedicated to preserving and sharing the rich stories of Black history and culture."</t>
  </si>
  <si>
    <t>Scott Joplin House</t>
  </si>
  <si>
    <t>2658 Delmar Blvd, St. Louis, MO 63103</t>
  </si>
  <si>
    <t>https://mostateparks.com/park/scott-joplin-house-state-historic-site</t>
  </si>
  <si>
    <t>(314) 340-5790</t>
  </si>
  <si>
    <t>"This restored Civil War era structure was once the home of Scott Joplin"</t>
  </si>
  <si>
    <t>Amzie Moore House Museum and Interpretive Center</t>
  </si>
  <si>
    <t>614 South Chrisman Avenue, Cleveland, MS 38732</t>
  </si>
  <si>
    <t>MS</t>
  </si>
  <si>
    <t>https://visitmississippi.org/things-to-do/civil-rights/amzie-moore-house/</t>
  </si>
  <si>
    <t>662-846-4780</t>
  </si>
  <si>
    <t>"a historic landmark and tribute to Amzie Moore’s pivotal role in the Mississippi civil rights movement"</t>
  </si>
  <si>
    <t>Canton Freedom House and Civil Rights Museum</t>
  </si>
  <si>
    <t>838 George Washington Ave, Canton, MS 39046</t>
  </si>
  <si>
    <t>https://freedomhousecanton.org/</t>
  </si>
  <si>
    <t>601-317-2557</t>
  </si>
  <si>
    <t>"The Canton Freedom House served as the local headquarters of the Congress of Racial Equality. "</t>
  </si>
  <si>
    <t>Delta Blues Museum</t>
  </si>
  <si>
    <t>1 Blues Alley, Clarksdale, MS 38614</t>
  </si>
  <si>
    <t>https://www.deltabluesmuseum.org/</t>
  </si>
  <si>
    <t>662-627-6820</t>
  </si>
  <si>
    <t>"dedicated to creating a welcoming place where visitors find meaning, value, and perspective by exploring the history and heritage of the unique American musical art form of the blues."</t>
  </si>
  <si>
    <t>Ida B. Wells-Barnett Museum Cultural Center Of African American History</t>
  </si>
  <si>
    <t>2412, 220 N Randolph St, Holly Springs, MS 38635</t>
  </si>
  <si>
    <t>http://idabwellsmuseum.org/</t>
  </si>
  <si>
    <t>662-252-3232</t>
  </si>
  <si>
    <t>"The museum honors and celebrates the contributions of African Americans."</t>
  </si>
  <si>
    <t>Margaret Walker Center</t>
  </si>
  <si>
    <t>Ayer Hall, Jackson, MS 39203</t>
  </si>
  <si>
    <t>https://www.jsums.edu/margaretwalkercenter/</t>
  </si>
  <si>
    <t>601-979-3935</t>
  </si>
  <si>
    <t>"an archive and museum dedicated to the preservation, interpretation, and dissemination of African American history and culture."</t>
  </si>
  <si>
    <t>Natchez Museum of African American History &amp; Culture</t>
  </si>
  <si>
    <t>301 Main St, Natchez, MS 39120</t>
  </si>
  <si>
    <t>https://www.visitnapac.com/about-us/</t>
  </si>
  <si>
    <t>601) 445-0728</t>
  </si>
  <si>
    <t>"helping you understand the journey of African Americans in development of the Natchez area."</t>
  </si>
  <si>
    <t>Smith Robertson Museum and Cultural Center</t>
  </si>
  <si>
    <t>528 Bloom St, Jackson, MS 39202</t>
  </si>
  <si>
    <t>https://www.jacksonms.gov/smith-robertson-museum/</t>
  </si>
  <si>
    <t>(601) 960-1457</t>
  </si>
  <si>
    <t>"Through art, artifacts, and photography, the work, lifestyle, and artistic contributions of African Americans are celebrated,"</t>
  </si>
  <si>
    <t>African American Military History Museum</t>
  </si>
  <si>
    <t>305 E 6th St, Hattiesburg, MS 39401</t>
  </si>
  <si>
    <t>http://www.hattiesburguso.com/</t>
  </si>
  <si>
    <t>(601) 450-1942</t>
  </si>
  <si>
    <t>"The African American Military History Museum bears witness to the service and sacrifice of the African American soldier"</t>
  </si>
  <si>
    <t>B.B. King Museum and the Delta Interpretative Center</t>
  </si>
  <si>
    <t>400 2nd St, Indianola, MS 38751</t>
  </si>
  <si>
    <t>https://bbkingmuseum.org/</t>
  </si>
  <si>
    <t>662-887-9539</t>
  </si>
  <si>
    <t>"The B.B. King Museum and Delta Interpretive Center tells the story of King’s life, his career, and stories of the Delta"</t>
  </si>
  <si>
    <t>Medgar Evers Home Museum</t>
  </si>
  <si>
    <t>2332 Margaret W Alexander Dr, Jackson, MS 39213</t>
  </si>
  <si>
    <t>https://www.nps.gov/memy/index.htm</t>
  </si>
  <si>
    <t>601-345-7211</t>
  </si>
  <si>
    <t>House museume for civil rights icons</t>
  </si>
  <si>
    <t>Mississippi Civil Rights Museum</t>
  </si>
  <si>
    <t>222 North St #2205, Jackson, MS 39201</t>
  </si>
  <si>
    <t>https://mcrm.mdah.ms.gov/</t>
  </si>
  <si>
    <t>601-576-6800</t>
  </si>
  <si>
    <t>"chronicle the events of the national Civil Rights Movement that took place in Mississippi"</t>
  </si>
  <si>
    <t>Charlotte Hawkins Brown Museum State Historic Site</t>
  </si>
  <si>
    <t>6136 Burlington Rd, Gibsonville, NC 27249</t>
  </si>
  <si>
    <t>https://historicsites.nc.gov/all-sites/charlotte-hawkins-brown-museum</t>
  </si>
  <si>
    <t>336-449-3310</t>
  </si>
  <si>
    <t>"Visitors can explore the place where boys and girls lived and learned during the greater part of the 20th century."</t>
  </si>
  <si>
    <t>Harvey B Gantt Center for African American Arts &amp; Culture</t>
  </si>
  <si>
    <t>242 South Queen Street
Kinston NC 28501</t>
  </si>
  <si>
    <t>https://www.ganttcenter.org</t>
  </si>
  <si>
    <t>(704) 547-3700</t>
  </si>
  <si>
    <t>"preserves and celebrates excellence in the arts, history and culture of African-Americans and people of African descent."</t>
  </si>
  <si>
    <t>Delta Arts Center</t>
  </si>
  <si>
    <t>2611 New Walkertown Rd, Winston-Salem, NC 27101</t>
  </si>
  <si>
    <t>https://deltaartscenter.org/</t>
  </si>
  <si>
    <t>336-722-2625</t>
  </si>
  <si>
    <t>"stimulating interest throughout the entire community in American arts and humanities"</t>
  </si>
  <si>
    <t>African American Museum of History &amp; Culture at Loray Mill</t>
  </si>
  <si>
    <t>551 S Tryon St, Charlotte, NC 28202</t>
  </si>
  <si>
    <t>https://africanamericanmuseumgastonia.com/</t>
  </si>
  <si>
    <t>980-888-4005</t>
  </si>
  <si>
    <t>"contributions made and achievements attained at the local, regional and national levels."</t>
  </si>
  <si>
    <t>Historic Stagville State Historic Site</t>
  </si>
  <si>
    <t>5828 Old Oxford Highway, Durham, NC 27712</t>
  </si>
  <si>
    <t>https://historicsites.nc.gov/all-sites/historic-stagville</t>
  </si>
  <si>
    <t>919-620-0120</t>
  </si>
  <si>
    <t>" inspires new understanding about the history of slavery through preservation, interpretation, research, genealogy, and descendant engagement"</t>
  </si>
  <si>
    <t>Old Salem Museums &amp; Gardens</t>
  </si>
  <si>
    <t>924 S Main St, Winston-Salem, NC 27101</t>
  </si>
  <si>
    <t>https://www.oldsalem.org/</t>
  </si>
  <si>
    <t>336-721-7300</t>
  </si>
  <si>
    <t>"shares the rich, authentic, and diverse cultural history of the early South through the preservation and interpretation of material culture, architecture, and cultural landscapes in ways that fill community needs."</t>
  </si>
  <si>
    <t>North Carolina Central University Art Museum</t>
  </si>
  <si>
    <t>1801 Fayetteville Street, Durham, NC 27707</t>
  </si>
  <si>
    <t>https://www.nccu.edu/nccu-art-museum</t>
  </si>
  <si>
    <t>919-530-6100</t>
  </si>
  <si>
    <t xml:space="preserve">Art collections at an HPCU focuses </t>
  </si>
  <si>
    <t>African American Atelier Inc.</t>
  </si>
  <si>
    <t>200 N Davie St # 14, Greensboro, NC 27401</t>
  </si>
  <si>
    <t>https://www.africanamericanatelier.org/</t>
  </si>
  <si>
    <t>(336) 333-6885</t>
  </si>
  <si>
    <t>enhance the visibility and exposure  of African American artists and artists of color throughout Guilford County"</t>
  </si>
  <si>
    <t>International Civil Rights Museum</t>
  </si>
  <si>
    <t>134 S Elm St, Greensboro, NC 27401</t>
  </si>
  <si>
    <t>https://www.sitinmovement.org/</t>
  </si>
  <si>
    <t>336-274-9199</t>
  </si>
  <si>
    <t>"comprehensive museum of the Civil Rights Movement and an innovative educational organization"</t>
  </si>
  <si>
    <t>The Pope House Museum</t>
  </si>
  <si>
    <t>511 S Wilmington St, Raleigh, NC 27601</t>
  </si>
  <si>
    <t>https://raleighnc.gov/pope-house</t>
  </si>
  <si>
    <t>919-996-2220</t>
  </si>
  <si>
    <t>African-American house museum in the state of North Carolina about Dr.Manassa Thomas Pope</t>
  </si>
  <si>
    <t>Levine Museum of the New South</t>
  </si>
  <si>
    <t>200 E 7th St, Charlotte, NC 28202</t>
  </si>
  <si>
    <t>https://www.museumofthenewsouth.org/</t>
  </si>
  <si>
    <t>704-333-1887 ext. 223</t>
  </si>
  <si>
    <t>"WE CONNECT THE PAST TO THE FUTURE TO REALIZE THE PROMISE OF A NEW SOUTH."</t>
  </si>
  <si>
    <t>Oliver Nestus Freeman Round House Museum</t>
  </si>
  <si>
    <t>1202 Hines St SE, Wilson, NC 27893</t>
  </si>
  <si>
    <t>NC</t>
  </si>
  <si>
    <t>http://www.theroundhousemuseum.com/</t>
  </si>
  <si>
    <t>(252) 296-3056</t>
  </si>
  <si>
    <t>"preserve, promote and present African-American history, art and culture "</t>
  </si>
  <si>
    <t>Great Plains Black History Museum</t>
  </si>
  <si>
    <t>2221 N 24th St, Omaha, NE 68110</t>
  </si>
  <si>
    <t>https://gpblackhistorymuseum.org/</t>
  </si>
  <si>
    <t>402-932-7077</t>
  </si>
  <si>
    <t>" preserve, educate, and exhibit the contributions and achievements of African Americans with an emphasis on the Great Plains region"</t>
  </si>
  <si>
    <t>Portsmouth Black Heritage Trail</t>
  </si>
  <si>
    <t>280 Marcy St, Portsmouth, NH 03801</t>
  </si>
  <si>
    <t>http://blackheritagetrailnh.org/</t>
  </si>
  <si>
    <t>603-570-8469</t>
  </si>
  <si>
    <t>"bring New Hampshire’s African American history to light"</t>
  </si>
  <si>
    <t>Seacoast African American Cultural Center</t>
  </si>
  <si>
    <t>10 Middle Street, Portsmouth, NH 03801</t>
  </si>
  <si>
    <t>https://www.saaccnh.org</t>
  </si>
  <si>
    <t>(603) 430-6027</t>
  </si>
  <si>
    <t>"showcase the contributions of Black groups and individuals in the seacoast community since 2000."</t>
  </si>
  <si>
    <t>Afro-American Historical and Cultural Society Museum</t>
  </si>
  <si>
    <t>1841 John Fitzgerald Kennedy Blvd Jersey City, NJ 07305</t>
  </si>
  <si>
    <t>http://www.cityofjerseycity.org/docs/afroam.shtml</t>
  </si>
  <si>
    <t>201-547-5262</t>
  </si>
  <si>
    <t>"develop an appreciation for the historic and cultural heritage of African Americans."</t>
  </si>
  <si>
    <t>African American Heritage Museum of Southern New Jersey</t>
  </si>
  <si>
    <t>661 Jackson Rd, Newtonville, NJ 08346</t>
  </si>
  <si>
    <t>https://www.aahmsnj.org/</t>
  </si>
  <si>
    <t>(609) 704-5495</t>
  </si>
  <si>
    <t>"items, including graphics, drawings, paintings, memorabilia advertisements, household and decorative items, that show blacks in a historical context. "</t>
  </si>
  <si>
    <t>African American Museum &amp; Cultural Center of New Mexico</t>
  </si>
  <si>
    <t>310 San Pedro Dr NE, Albuquerque, NM 87108</t>
  </si>
  <si>
    <t>NM</t>
  </si>
  <si>
    <t>https://aamccnm.wixsite.com/website?fbclid=IwAR0lqlYc8ne7ClJeuR3NiBHfDF5OHYGmygEaGTA6I3aK8PgQ0QxbBceoXZ8</t>
  </si>
  <si>
    <t>(505) 345-8086</t>
  </si>
  <si>
    <t>"increase awareness and understanding of the contributions of people of African Descent with emphasis on New Mexico"</t>
  </si>
  <si>
    <t>Jackie Robinson Museum</t>
  </si>
  <si>
    <t>75 Varick St, New York, NY 10013</t>
  </si>
  <si>
    <t>NY</t>
  </si>
  <si>
    <t>https://www.jackierobinsonmuseum.org/</t>
  </si>
  <si>
    <t>866-454-3772</t>
  </si>
  <si>
    <t>"celebrates the enduring legacy of one of the most important Americans of the 20th century"</t>
  </si>
  <si>
    <t>Community Folk Art Center</t>
  </si>
  <si>
    <t>805 East Genesee Street, Syracuse NY 13210</t>
  </si>
  <si>
    <t>https://communityfolkartcenter.org/</t>
  </si>
  <si>
    <t>315-442-2230</t>
  </si>
  <si>
    <t>"promotion and development of artists of the African Diaspora"</t>
  </si>
  <si>
    <t>The Studio Museum in Harlem</t>
  </si>
  <si>
    <t>144 W 125th St, New York, NY 10027</t>
  </si>
  <si>
    <t>https://studiomuseum.org/</t>
  </si>
  <si>
    <t>212.864.4500</t>
  </si>
  <si>
    <t>"for artists of African descent locally, nationally, and internationally"</t>
  </si>
  <si>
    <t>Underground Rail Road History Project</t>
  </si>
  <si>
    <t>194 Livingston Ave, Albany, NY 12210</t>
  </si>
  <si>
    <t>https://undergroundrailroadhistory.org/</t>
  </si>
  <si>
    <t>(518) 621-7793</t>
  </si>
  <si>
    <t>"researches and preserves the local and national history of the Underground Railroad movement"</t>
  </si>
  <si>
    <t>Weeksville Heritage Center</t>
  </si>
  <si>
    <t>158 Buffalo Ave, Brooklyn, NY 11213</t>
  </si>
  <si>
    <t>https://www.weeksvillesociety.org/</t>
  </si>
  <si>
    <t>718) 756-5250 ext. 300</t>
  </si>
  <si>
    <t>"preserve, document and inspire engagement with the history of Weeksville, one of the largest free Black communities in pre-Civil War America"</t>
  </si>
  <si>
    <t>Louis Armstrong House &amp; Archives</t>
  </si>
  <si>
    <t>34-56 107th St, Corona, NY 11368</t>
  </si>
  <si>
    <t>https://www.louisarmstronghouse.org/faq-section/the-museum/</t>
  </si>
  <si>
    <t>718-478-8274</t>
  </si>
  <si>
    <t>house museum for Louis Armstrong</t>
  </si>
  <si>
    <t>John W. Jones Museum</t>
  </si>
  <si>
    <t>1250 Davis St, Elmira, NY 14901</t>
  </si>
  <si>
    <t>https://www.johnwjonesmuseum.org/</t>
  </si>
  <si>
    <t>"original home of Mr. John W. Jones, who escaped slavery and settled in Elmira, New York."</t>
  </si>
  <si>
    <t>African American Museum of Nassau County</t>
  </si>
  <si>
    <t>110 N Franklin St, Hempstead, NY 11550</t>
  </si>
  <si>
    <t>https://www.nassaucountyny.gov/2934/African-American-Museum-and-Center-for-A</t>
  </si>
  <si>
    <t>516-572-0730</t>
  </si>
  <si>
    <t>"A CENTERPIECE OF AFRICAN AMERICAN history and culture on Long Island"</t>
  </si>
  <si>
    <t>Museum for African Art</t>
  </si>
  <si>
    <t>1157 Bedford Ave, Brooklyn, NY 11216</t>
  </si>
  <si>
    <t>https://africa.si.edu/</t>
  </si>
  <si>
    <t>202.633.4600</t>
  </si>
  <si>
    <t>museum showcasing AA art</t>
  </si>
  <si>
    <t>Schomburg Center for Research in Black Culture</t>
  </si>
  <si>
    <t>515 Malcolm X Blvd, New York, NY 10037</t>
  </si>
  <si>
    <t>https://www.nypl.org/locations/schomburg</t>
  </si>
  <si>
    <t>(917) 275-6975</t>
  </si>
  <si>
    <t>"The Schomburg Center for Research in Black Culture in Harlem is one of The New York Public Library’s renowned research libraries"</t>
  </si>
  <si>
    <t>Lewis Howard Latimer House Museum</t>
  </si>
  <si>
    <t>34-41 137th St, Flushing, NY 11354</t>
  </si>
  <si>
    <t>https://lewislatimerhouse.org/</t>
  </si>
  <si>
    <t>(718) 961-8585</t>
  </si>
  <si>
    <t>"preserve and promote the legacy of Lewis Howard Latimer, and other innovators of color"</t>
  </si>
  <si>
    <t>Museum of Contemporary African Diasporan Arts</t>
  </si>
  <si>
    <t>80 Hanson Pl, Brooklyn, NY 11217</t>
  </si>
  <si>
    <t>https://mocada.org/</t>
  </si>
  <si>
    <t>(718) 230-0492</t>
  </si>
  <si>
    <t>"celebrates the cultural breadth of the African diaspora" artwork</t>
  </si>
  <si>
    <t>Sandy Ground Historical Society and Museum</t>
  </si>
  <si>
    <t>1538 Woodrow Rd, Staten Island, NY 10309</t>
  </si>
  <si>
    <t>https://sandyground.wordpress.com/</t>
  </si>
  <si>
    <t>929-314-4395</t>
  </si>
  <si>
    <t>"preserves and shares the powerful legacy of America’s oldest continuously inhabited free Black community"</t>
  </si>
  <si>
    <t>Cleveland African American Museum</t>
  </si>
  <si>
    <t>1765 Crawford Rd
Cleveland, OH 44106</t>
  </si>
  <si>
    <t>https://www.aamcle.org</t>
  </si>
  <si>
    <t>216-721-6555</t>
  </si>
  <si>
    <t>"store, share, and educate the public on contributions made to the world by people of African descent"</t>
  </si>
  <si>
    <t>Underground Railroad Museum-Ohio Valley</t>
  </si>
  <si>
    <t>121 E High St, Flushing, OH 43977</t>
  </si>
  <si>
    <t>OH</t>
  </si>
  <si>
    <t>https://www.ugrrm.org</t>
  </si>
  <si>
    <t>(740) 963-3036</t>
  </si>
  <si>
    <t>Underground railroad museum in ohio</t>
  </si>
  <si>
    <t>National Afro-American Museum</t>
  </si>
  <si>
    <t>1350 Brush Row Rd, Wilberforce, OH 45384</t>
  </si>
  <si>
    <t>https://www.ohiohistory.org/visit/museum-and-site-locator/national-afro-american-museum</t>
  </si>
  <si>
    <t>614.297.2300</t>
  </si>
  <si>
    <t>"learn about Ohio's and our nation's African American history, art, culture and social movements."</t>
  </si>
  <si>
    <t>National Underground Railroad Freedom Center</t>
  </si>
  <si>
    <t>50 E Freedom Way, Cincinnati, OH 45202</t>
  </si>
  <si>
    <t>https://freedomcenter.org/</t>
  </si>
  <si>
    <t>(513) 333-7553</t>
  </si>
  <si>
    <t>"To pursue inclusive freedom by promoting social justice for all, building on the principles of the Underground Railroad."</t>
  </si>
  <si>
    <t>Oklahoma Indian Territory Museum of Black Creek Freedmen History</t>
  </si>
  <si>
    <t>8625 S. Walker Ave in OK, 73139</t>
  </si>
  <si>
    <t>OK</t>
  </si>
  <si>
    <t>https://www.freedmenmuseum.org</t>
  </si>
  <si>
    <t>405-458-0823</t>
  </si>
  <si>
    <t>Explore the remarkable story of the African Creek (Freedmen) and other courageous individuals who fought alongside the Muscogee Creek people during the Civil War.</t>
  </si>
  <si>
    <t>Maxville Heritage Interpretive Center</t>
  </si>
  <si>
    <t>103 N MAIN STREET JOSEPH, OR 97846</t>
  </si>
  <si>
    <t>OR</t>
  </si>
  <si>
    <t>https://www.maxvilleheritage.org</t>
  </si>
  <si>
    <t>(541) 426-3545</t>
  </si>
  <si>
    <t>"gather, preserve, and share the rich history of African American, Indigenous, and immigrant loggers in the Pacific Northwest"</t>
  </si>
  <si>
    <t xml:space="preserve">Open </t>
  </si>
  <si>
    <t>Oregon African American Museum (Oregon NW Black Pioneers)</t>
  </si>
  <si>
    <t>117 Commercial St NE # 210, Salem, OR 97301</t>
  </si>
  <si>
    <t>https://oregonblackpioneers.org/</t>
  </si>
  <si>
    <t>(503) 540-4063</t>
  </si>
  <si>
    <t>"explore the extraordinary stories of Oregon’s Black history."</t>
  </si>
  <si>
    <t>Black Writers Museum</t>
  </si>
  <si>
    <t>5800 Germantown Avenue, Philadelphia, PA 19144</t>
  </si>
  <si>
    <t>PA</t>
  </si>
  <si>
    <t>https://www.blackwritersmuseum.com/</t>
  </si>
  <si>
    <t>(267) 297-3078</t>
  </si>
  <si>
    <t>museum that showcases black literature and its past</t>
  </si>
  <si>
    <t>National Marian Anderson Museum</t>
  </si>
  <si>
    <t>762 Martin St, Philadelphia, PA 19146</t>
  </si>
  <si>
    <t>https://marianandersonhistoricalsociety.weebly.com</t>
  </si>
  <si>
    <t>House</t>
  </si>
  <si>
    <t>Museum and house for Marian Anderson</t>
  </si>
  <si>
    <t>The African American Museum in Philadelphia</t>
  </si>
  <si>
    <t>701 Arch St, Philadelphia, PA 19106</t>
  </si>
  <si>
    <t>https://www.aampmuseum.org/</t>
  </si>
  <si>
    <t>(215) 574-0380</t>
  </si>
  <si>
    <t>"greater appreciation of the Black experience through the combined narrative of art, culture and historical witness."</t>
  </si>
  <si>
    <t>"Lest We Forget" Black Holocaust Museum of Slavery</t>
  </si>
  <si>
    <t>5501 Germantown Ave, Philadelphia, PA 19144</t>
  </si>
  <si>
    <t>https://lwfsm.com/</t>
  </si>
  <si>
    <t>(215) 205-4324</t>
  </si>
  <si>
    <t>"committed to ensuring the legacy of Slavery be told, 'Lest We Forget"</t>
  </si>
  <si>
    <t>ACES Museum</t>
  </si>
  <si>
    <t>5801 Germantown Ave, Philadelphia, PA 19144</t>
  </si>
  <si>
    <t>https://acesveteransmuseum.com/</t>
  </si>
  <si>
    <t>215-842-3742</t>
  </si>
  <si>
    <t>"Honoring Black and Minority Veterans through history, education, and community."</t>
  </si>
  <si>
    <t>The Colored Girls Museum</t>
  </si>
  <si>
    <t>4613 Newhall St, Philadelphia, PA 19144</t>
  </si>
  <si>
    <t>http://thecoloredgirlsmuseum.com/</t>
  </si>
  <si>
    <t>(267) 630-4438</t>
  </si>
  <si>
    <t>"collective memory of ordinary Black girls, women, and gender-expansive peoples"</t>
  </si>
  <si>
    <t>Paul Robeson House &amp; Museum</t>
  </si>
  <si>
    <t>4951 Walnut Street, Philadelphia, PA 19139</t>
  </si>
  <si>
    <t>https://www.paulrobesonhouse.org/</t>
  </si>
  <si>
    <t>215-747-4675</t>
  </si>
  <si>
    <t>museum centered on paul robeson in his house</t>
  </si>
  <si>
    <t>Underground Railroad Museum at Belmont Mansion</t>
  </si>
  <si>
    <t>2000 Belmont Mansion Dr, Philadelphia, PA 19131</t>
  </si>
  <si>
    <t>https://www.belmontmansion.org/index.html</t>
  </si>
  <si>
    <t>215-878-8844</t>
  </si>
  <si>
    <t>exhibit focused on underground railroad and Balmont's role in it</t>
  </si>
  <si>
    <t>August Wilson Center for African American Culture</t>
  </si>
  <si>
    <t>980 Liberty Ave, Pittsburgh, PA 15222</t>
  </si>
  <si>
    <t>https://awaacc.org/</t>
  </si>
  <si>
    <t>412.339.1011</t>
  </si>
  <si>
    <t>"champions artists and programs that reflect universal issues of identity illuminated in the works of the 20th century’s greatest American dramatist and which still resonate today."</t>
  </si>
  <si>
    <t>African American Museum of Bucks County</t>
  </si>
  <si>
    <t>215 East Richardson Avenue, Langhorne, PA 19047</t>
  </si>
  <si>
    <t>https://www.aamuseumbucks.org/</t>
  </si>
  <si>
    <t>215-752-1909</t>
  </si>
  <si>
    <t>Local/regional</t>
  </si>
  <si>
    <t>Avery Research Center for African American History &amp; Culture</t>
  </si>
  <si>
    <t>125 Bull St, Charleston, SC 29401</t>
  </si>
  <si>
    <t>http://avery.cofc.edu/</t>
  </si>
  <si>
    <t>843.953.7609</t>
  </si>
  <si>
    <t>"Collecting, preserving, and promoting the unique history and culture of the African diaspora."</t>
  </si>
  <si>
    <t>Bertha Lee Strickland Cultural Museum</t>
  </si>
  <si>
    <t>208 W South 2nd St, Seneca, SC 29678</t>
  </si>
  <si>
    <t>https://greenbookofsc.com/locations/bertha-lee-strickland-cultural-museum/</t>
  </si>
  <si>
    <t>864-885-2705</t>
  </si>
  <si>
    <t>"underscores the rich, colorful, turbulent history of the local African American community"</t>
  </si>
  <si>
    <t>International African American Museum (Charleston)</t>
  </si>
  <si>
    <t>14 Wharfside Street, Charleston, SC 29401</t>
  </si>
  <si>
    <t>SC</t>
  </si>
  <si>
    <t>https://iaamuseum.org/</t>
  </si>
  <si>
    <t>843-872-5352</t>
  </si>
  <si>
    <t>"tells the unvarnished stories of the African American experience across generations"</t>
  </si>
  <si>
    <t>Old Slave Mart Museum</t>
  </si>
  <si>
    <t>6 Chalmers St, Charleston, SC 29401</t>
  </si>
  <si>
    <t>http://www.oldslavemartmuseum.com/</t>
  </si>
  <si>
    <t>843-958-6467</t>
  </si>
  <si>
    <t>museum focused on slave trade. its an old slave mart</t>
  </si>
  <si>
    <t>Penn Center National Historic Landmark District</t>
  </si>
  <si>
    <t>16 Penn Center Cir E, St Helena Island, SC 29920</t>
  </si>
  <si>
    <t>http://www.penncenter.com/</t>
  </si>
  <si>
    <t>843.838.2432</t>
  </si>
  <si>
    <t>"promote and preserve Penn’s true history and culture "</t>
  </si>
  <si>
    <t>Clemson Area African American Museum</t>
  </si>
  <si>
    <t>214 Butler St, Clemson, SC 29631</t>
  </si>
  <si>
    <t>https://www.caaam.org/</t>
  </si>
  <si>
    <t>(864) 654-2944</t>
  </si>
  <si>
    <t>"a special emphasis on collecting books, documents, artifacts and other cultural objects relating to African American life in upstate South Carolina."</t>
  </si>
  <si>
    <t>Bessie Smith Cultural Center formerly Chattanooga Afro-American Museum</t>
  </si>
  <si>
    <t>200 E M L King Blvd, Chattanooga, TN 37403</t>
  </si>
  <si>
    <t>http://www.bessiesmithcc.org/</t>
  </si>
  <si>
    <t>(423) 266-8658</t>
  </si>
  <si>
    <t>"reserve and celebrate African American History and Culture in Chattanooga"</t>
  </si>
  <si>
    <t>National Civil Rights Museum</t>
  </si>
  <si>
    <t>450 Mulberry St, Memphis, TN 38103</t>
  </si>
  <si>
    <t>https://www.civilrightsmuseum.org/</t>
  </si>
  <si>
    <t>(901) 521-9699</t>
  </si>
  <si>
    <t>AA history at the Lorraine Motel</t>
  </si>
  <si>
    <t>Price Public Community Center &amp; Swift Museum</t>
  </si>
  <si>
    <t>203 W Spring St, Rogersville, TN 37857</t>
  </si>
  <si>
    <t>https://www.ppccsm.org/</t>
  </si>
  <si>
    <t>423~921~3888</t>
  </si>
  <si>
    <t>"preserving the rich legacy of Black education in Rogersville, TN.  "</t>
  </si>
  <si>
    <t>National Museum of African American Music</t>
  </si>
  <si>
    <t>510 Broadway, Nashville, TN 37203</t>
  </si>
  <si>
    <t>TN</t>
  </si>
  <si>
    <t>https://nmaam.org/</t>
  </si>
  <si>
    <t>(615) 301-8724</t>
  </si>
  <si>
    <t>"preserving and celebrating the history of Black music in America."</t>
  </si>
  <si>
    <t>Stax Museum of American Soul Music</t>
  </si>
  <si>
    <t>926 E McLemore Ave, Memphis, TN 38126</t>
  </si>
  <si>
    <t>https://staxmuseum.com/</t>
  </si>
  <si>
    <t>901-942-7685</t>
  </si>
  <si>
    <t>soul music museum</t>
  </si>
  <si>
    <t>The Blues Foundation/Blues Hall of Fame</t>
  </si>
  <si>
    <t>421 S Main St, Memphis, TN 38103</t>
  </si>
  <si>
    <t>https://blues.org/hall-of-fame-museum/</t>
  </si>
  <si>
    <t>901.527.2583</t>
  </si>
  <si>
    <t>blues hall of fame museum</t>
  </si>
  <si>
    <t>Dunbar Carver Museum</t>
  </si>
  <si>
    <t>709 E Jefferson St, Brownsville, TN 38012</t>
  </si>
  <si>
    <t>https://www.dunbarcarvermuseum.org</t>
  </si>
  <si>
    <t>731-443-6578</t>
  </si>
  <si>
    <t>"chronicles the rich African-American Heritage of our town"</t>
  </si>
  <si>
    <t>Alex Haley Museum</t>
  </si>
  <si>
    <t>200 Church St, Henning, TN 38041</t>
  </si>
  <si>
    <t>https://www.alexhaleymuseum.org/</t>
  </si>
  <si>
    <t>(731) 738-2240</t>
  </si>
  <si>
    <t>home museum about Alex Haley</t>
  </si>
  <si>
    <t>Withers Collection &amp; Gallery</t>
  </si>
  <si>
    <t>333 Beale Street, Memphis TN, 38103</t>
  </si>
  <si>
    <t>https://thewitherscollection.com/</t>
  </si>
  <si>
    <t>(901) 523-2344</t>
  </si>
  <si>
    <t>photography from Dr. Withers(civil rights)</t>
  </si>
  <si>
    <t>WC Handy Museum</t>
  </si>
  <si>
    <t>352 Beale Street, Memphis, TN 38103</t>
  </si>
  <si>
    <t>https://wchandymemphis.org/wchandy.html</t>
  </si>
  <si>
    <t>(901) 527-3427</t>
  </si>
  <si>
    <t>W.C.Handy house and museum</t>
  </si>
  <si>
    <t>Slave Haven Underground Railroad Museum</t>
  </si>
  <si>
    <t>826 N 2nd St, Memphis, TN 38107</t>
  </si>
  <si>
    <t>http://slavehavenmemphis.com/</t>
  </si>
  <si>
    <t>(901) 527-7711</t>
  </si>
  <si>
    <t>Museum about AA history as a whole</t>
  </si>
  <si>
    <t>Black History Museum of Warren County Tennessee</t>
  </si>
  <si>
    <t>203 W Main St, McMinnville, TN 37110</t>
  </si>
  <si>
    <t>https://www.bhmwc.org/</t>
  </si>
  <si>
    <t>931-304-8851</t>
  </si>
  <si>
    <t>"To honor and preserve the Black History of Warren County Tennessee"</t>
  </si>
  <si>
    <t>Beck Cultural Exchange Center, Inc.</t>
  </si>
  <si>
    <t>1927 Dandridge Ave, Knoxville, TN 37915</t>
  </si>
  <si>
    <t>https://www.beckcenter.net/</t>
  </si>
  <si>
    <t>(865)524-8461</t>
  </si>
  <si>
    <t>"designated by the state as a primary repository of Black history and culture in East Tennessee. "</t>
  </si>
  <si>
    <t>Buffalo Soldiers National Museum (Center for African American Military History)</t>
  </si>
  <si>
    <t>3816 Caroline St, Houston, TX 77004</t>
  </si>
  <si>
    <t>https://houmuse.org/visit/buffalo-soldiers-national-museum/</t>
  </si>
  <si>
    <t>713-715-1939</t>
  </si>
  <si>
    <t>"detail the history of the brave men and women who overcame extreme adversity while gallantly fighting on behalf of the United States."</t>
  </si>
  <si>
    <t>George Washington Carver Museum, Cultural and Genealogy Center</t>
  </si>
  <si>
    <t>1165 Angelina Street Austin, TX 78702</t>
  </si>
  <si>
    <t>http://www.austintexas.gov/department/george-washington-carver-museum-cultural-and-genealogy-center</t>
  </si>
  <si>
    <t>512-974-4926</t>
  </si>
  <si>
    <t>"preservation and exhibition of African American material culture, history, and aesthetic expression"</t>
  </si>
  <si>
    <t>Brazos Valley African American Museum</t>
  </si>
  <si>
    <t>500 East Pruitt Street, Bryan, TX 77803</t>
  </si>
  <si>
    <t>http://www.bvaam.org/</t>
  </si>
  <si>
    <t>(979) 775-3961</t>
  </si>
  <si>
    <t>"explore, develop, preserve and present the cultural history and heritage of African Americans."</t>
  </si>
  <si>
    <t>African American Museum of Dallas</t>
  </si>
  <si>
    <t>3536 Grand Ave, Dallas, TX 75210</t>
  </si>
  <si>
    <t>https://aamdallas.org/</t>
  </si>
  <si>
    <t>(214) 565-9026</t>
  </si>
  <si>
    <t>"devoted to the conservation, preservation, restoration, and exhibition of African American artistic, cultural, and historical materials."</t>
  </si>
  <si>
    <t>The Juanita Craft House</t>
  </si>
  <si>
    <t>2618 Warren Ave, Dallas, TX 75215</t>
  </si>
  <si>
    <t>http://www.juanitacrafthouse.org/</t>
  </si>
  <si>
    <t>214-670-3687</t>
  </si>
  <si>
    <t>"HONORING AN ICONIC AFRICAN-AMERICAN WOMAN WHO HELPED DEFINE THE MODERN CIVIL RIGHTS MOVEMENT"</t>
  </si>
  <si>
    <t>Lenora Rolla Heritage Center Museum</t>
  </si>
  <si>
    <t>1021-1049 E Humbolt St, Fort Worth, TX 76104</t>
  </si>
  <si>
    <t>https://www.tarrantcountyblackhistory.org/</t>
  </si>
  <si>
    <t>(817) 332-6049</t>
  </si>
  <si>
    <t>"Research, collect, preserve and share the genealogy and the history of African American contributions in Tarrant County, Texas and beyond!</t>
  </si>
  <si>
    <t>National Multicultural Western Heritage Museum and Hall of Fame</t>
  </si>
  <si>
    <t>2029 N Main St, Fort Worth, TX 76164</t>
  </si>
  <si>
    <t>http://www.cowboysofcolor.org/</t>
  </si>
  <si>
    <t>(817) 534-8801</t>
  </si>
  <si>
    <t>"Discover and explore the history of the minority cowboy, buffalo soldier and frontier people of the past, present and future."</t>
  </si>
  <si>
    <t>Rutherford B.H. Yates Museum</t>
  </si>
  <si>
    <t>1314 Andrews St, Houston, TX 77019</t>
  </si>
  <si>
    <t>https://texastimetravel.com/directory/rutherford-bh-yates-house/</t>
  </si>
  <si>
    <t>(713) 739-0163</t>
  </si>
  <si>
    <t>"a small museum dedicated to Rutherford B.H. Yates"</t>
  </si>
  <si>
    <t>The Houston Museum of African American Culture</t>
  </si>
  <si>
    <t>4807 Caroline St, Houston, TX 77004</t>
  </si>
  <si>
    <t>https://hmaac.org/</t>
  </si>
  <si>
    <t>(713) 526-1015</t>
  </si>
  <si>
    <t>" collect, conserve, explore, interpret, and exhibit the material and intellectual culture of Africans and African Americans in Houston, the state of Texas, the southwest and the African Diaspora for current and future generations"</t>
  </si>
  <si>
    <t>The Calaboose African American History Museum</t>
  </si>
  <si>
    <t>200 Martin Luther King Dr San Marcos, TX 78666</t>
  </si>
  <si>
    <t>TX</t>
  </si>
  <si>
    <t>https://www.calaboosemuseum.org/</t>
  </si>
  <si>
    <t>512-393-8421</t>
  </si>
  <si>
    <t>"The Calaboose Museum preserves and celebrates the African American history of San Marcos and Hays County."</t>
  </si>
  <si>
    <t>Gum Springs Historical Society and Museum</t>
  </si>
  <si>
    <t>8100 Fordson Rd, Alexandria, VA 22306</t>
  </si>
  <si>
    <t>http://gumspringsmuseum.blogspot.com/</t>
  </si>
  <si>
    <t>703-375-9825</t>
  </si>
  <si>
    <t>"display a dynamic exhibit of the history of the Gum Springs Community."</t>
  </si>
  <si>
    <t>Hampton University Museum</t>
  </si>
  <si>
    <t>14 Frissell Ave, Hampton, VA 23669</t>
  </si>
  <si>
    <t>https://home.hamptonu.edu/msm/</t>
  </si>
  <si>
    <t>757-727-5308</t>
  </si>
  <si>
    <t>"dive into rich African culture and tradition in our first floor galleries. Immerse yourself in 200 years of African American fine art in our second floor galleries and see which new and exciting exhibits are featured in our changing galleries. So much discovery awaits your visit!"</t>
  </si>
  <si>
    <t>Laurel Grove School Museum</t>
  </si>
  <si>
    <t>6840 Beulah St, Alexandria, VA 22310</t>
  </si>
  <si>
    <t>http://laurelgroveschool.org/</t>
  </si>
  <si>
    <t>703-313-4690</t>
  </si>
  <si>
    <t>"maintaining the Laurel Grove School as an important historical site and museum in Northern Virginia and as an enduring national educational resource for understanding the post-slavery black experience embodied in the heritage of the school."</t>
  </si>
  <si>
    <t>Newsome House Museum and Cultural Center</t>
  </si>
  <si>
    <t>2803 Oak Ave, Newport News, VA 23607</t>
  </si>
  <si>
    <t>http://www.newsomehouse.org/</t>
  </si>
  <si>
    <t>757-247-2360</t>
  </si>
  <si>
    <t>"is the restored 1899 residence of prominent African-American attorney J. Thomas Newsome and his wife Mary Winfield Newsome"</t>
  </si>
  <si>
    <t>Union Kempsville High School Museum</t>
  </si>
  <si>
    <t>Inside Renaissance Academy, 5100 Cleveland St, Virginia Beach, VA 23462</t>
  </si>
  <si>
    <t>https://www.museumsvb.org</t>
  </si>
  <si>
    <t>(757) 385-5100</t>
  </si>
  <si>
    <t>" shares stories of family, community, sacrifice, and the importance of education." historic black high school now museum</t>
  </si>
  <si>
    <t>Alexandria Black History Museum</t>
  </si>
  <si>
    <t>902 Wythe St, Alexandria, VA 22314</t>
  </si>
  <si>
    <t>https://www.alexandriava.gov/BlackHistory</t>
  </si>
  <si>
    <t>703-746-4311</t>
  </si>
  <si>
    <t>"ensure the continued inclusion of Black History in City museums and public programming, as well as advancing the City’s goal of building a welcoming community through equity and inclusion."</t>
  </si>
  <si>
    <t>Robert Russa Moton Museum</t>
  </si>
  <si>
    <t>900 Griffin Blvd, Farmville, VA 23901</t>
  </si>
  <si>
    <t>https://motonmuseum.org</t>
  </si>
  <si>
    <t>434-315-8775</t>
  </si>
  <si>
    <t>"preserves and constructively interprets the history of Civil Rights in Education, specifically as it relates to Prince Edward County"</t>
  </si>
  <si>
    <t>Legacy Museum of African American History</t>
  </si>
  <si>
    <t>403 Monroe St, Lynchburg, VA 24504</t>
  </si>
  <si>
    <t>https://legacymuseum.org</t>
  </si>
  <si>
    <t>(434) 845-3455</t>
  </si>
  <si>
    <t>"fostering and stimulating an appreciation of the diversity of the African American experience in Lynchburg and surrounding counties/cities."</t>
  </si>
  <si>
    <t>Harrison B. Wilson Archives and Gallery, Norfolk State University</t>
  </si>
  <si>
    <t>700 Park Ave, Norfolk, VA 23504</t>
  </si>
  <si>
    <t>https://lbbl.nsu.edu/archives_gallery/archives/about</t>
  </si>
  <si>
    <t>757) 823-2418</t>
  </si>
  <si>
    <t>"the archives also collects and preserves the historical records of African-Americans in Virginia and makes them available to students and other researchers"</t>
  </si>
  <si>
    <t>The Black History Museum and Cultural Center of Virginia</t>
  </si>
  <si>
    <t>122 W Leigh St, Richmond, VA 23220</t>
  </si>
  <si>
    <t>https://www.blackhistorymuseum.org</t>
  </si>
  <si>
    <t>(804) 780-9093</t>
  </si>
  <si>
    <t>"share, interpret, preserve, exhibit, and commemorate the rich history and culture of African Americans throughout the Commonwealth of Virginia and beyond."</t>
  </si>
  <si>
    <t>Anne Spencer House and Garden Museum</t>
  </si>
  <si>
    <t>1313 Pierce St, Lynchburg, VA 24501</t>
  </si>
  <si>
    <t>https://www.annespencermuseum.org/</t>
  </si>
  <si>
    <t>434-845-1313</t>
  </si>
  <si>
    <t>"Former home of the Harlem Renaissance poet, featuring the only restored garden of an African American in the United States"</t>
  </si>
  <si>
    <t>L. E. Coleman African American Museum</t>
  </si>
  <si>
    <t>3003 Mountain Rd, Halifax, VA 24558</t>
  </si>
  <si>
    <t>http://oldhalifax.com/county/ColemanMuseum/</t>
  </si>
  <si>
    <t>(434) 476-5000</t>
  </si>
  <si>
    <t>art history and culture of AA with focus on Halifax County</t>
  </si>
  <si>
    <t>The Black Heritage Museum of Arlington</t>
  </si>
  <si>
    <t>3045 B Columbia Pike, Arlington, VA 22204</t>
  </si>
  <si>
    <t>VA</t>
  </si>
  <si>
    <t>http://www.arlingtonblackheritage.org/</t>
  </si>
  <si>
    <t>(703)271-8700</t>
  </si>
  <si>
    <t>"historic items relevant to the black history of Arlington County and Northern Virginia"</t>
  </si>
  <si>
    <t>Portsmouth Colored Community Library Museum</t>
  </si>
  <si>
    <t>904 Elm Avenue Portsmouth VA, 23704</t>
  </si>
  <si>
    <t>https://www.portsmouthcclm.com/about/</t>
  </si>
  <si>
    <t>757-966-9865</t>
  </si>
  <si>
    <t>"committed to interpreting  and promoting the history and significance of the Library and the African American community in Portsmouth."</t>
  </si>
  <si>
    <t>Old Stone House Museum</t>
  </si>
  <si>
    <t>109 Old Stone House Rd, Brownington, VT 05860</t>
  </si>
  <si>
    <t>https://www.oldstonehousemuseum.org</t>
  </si>
  <si>
    <t>(802) 754-2022</t>
  </si>
  <si>
    <t>"chronicles the history of Northern Vermont through its collections, exhibits, events and educational programs."</t>
  </si>
  <si>
    <t>Northwest African American Museum</t>
  </si>
  <si>
    <t>2300 S Massachusetts St, Seattle, WA 98144</t>
  </si>
  <si>
    <t>https://www.naamnw.org</t>
  </si>
  <si>
    <t>206.518.6000</t>
  </si>
  <si>
    <t>"We are a Northwest museum that uses Black heritage to cultivate healing and hope for all."</t>
  </si>
  <si>
    <t>The James and Janie Washington Cultural Center</t>
  </si>
  <si>
    <t>1816 26th Ave, Seattle, WA 98122</t>
  </si>
  <si>
    <t>https://www.jamesandjaniewashingtonculturalcenter.com/</t>
  </si>
  <si>
    <t>206-709-4241</t>
  </si>
  <si>
    <t>"promote and preserve the art and legacy of James and Janie Washington Jr"</t>
  </si>
  <si>
    <t>The 9th and 10th Horse Cavalry Buffalo Soldiers Museum</t>
  </si>
  <si>
    <t>1940 S Wilkeson St, Tacoma, WA 98405</t>
  </si>
  <si>
    <t>https://www.buffalosoldierstacoma.org</t>
  </si>
  <si>
    <t>(253) 272-4257</t>
  </si>
  <si>
    <t>"educate, preserve and present the history and outstanding contributions of America’s Buffalo Soldiers from 1866-1944"</t>
  </si>
  <si>
    <t>America's Black Holocaust Museum</t>
  </si>
  <si>
    <t>401 W North Ave, Milwaukee, WI 53212</t>
  </si>
  <si>
    <t>https://www.abhmuseum.org</t>
  </si>
  <si>
    <t>(414) 209-3640</t>
  </si>
  <si>
    <t>"Describes and commemorates the Black Holocaust from pre-captivity in Africa to the present day."</t>
  </si>
  <si>
    <t>Wisconsin Black Historical Society and Museum</t>
  </si>
  <si>
    <t>2620 W Center St, Milwaukee, WI 53206</t>
  </si>
  <si>
    <t>http://www.wbhsm.org/</t>
  </si>
  <si>
    <t>414-372-7677</t>
  </si>
  <si>
    <t>"document and preserve the historical heritage of African descent in Wisconsin"</t>
  </si>
  <si>
    <r>
      <rPr>
        <sz val="12"/>
        <color rgb="FF000000"/>
        <rFont val="Calibri"/>
        <family val="2"/>
      </rPr>
      <t>(</t>
    </r>
    <r>
      <rPr>
        <u/>
        <sz val="12"/>
        <color rgb="FF1155CC"/>
        <rFont val="Calibri"/>
        <family val="2"/>
      </rPr>
      <t>215) 779-4219</t>
    </r>
  </si>
  <si>
    <r>
      <t>"honors the rich legacy of the African American experience</t>
    </r>
    <r>
      <rPr>
        <b/>
        <sz val="12"/>
        <rFont val="Calibri"/>
        <family val="2"/>
      </rPr>
      <t>"</t>
    </r>
  </si>
  <si>
    <t>Status—Winter 2026</t>
  </si>
  <si>
    <t>Open—New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</si>
</sst>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rgb="FF000000"/>
      <name val="Calibri"/>
    </font>
    <font>
      <sz val="11"/>
      <name val="Calibri"/>
      <family val="2"/>
    </font>
    <font>
      <sz val="11"/>
      <name val="Calibri"/>
      <family val="2"/>
    </font>
    <font>
      <b/>
      <sz val="12"/>
      <color rgb="FF000000"/>
      <name val="Calibri"/>
      <family val="2"/>
    </font>
    <font>
      <b/>
      <sz val="12"/>
      <name val="Calibri"/>
      <family val="2"/>
    </font>
    <font>
      <sz val="12"/>
      <color rgb="FF000000"/>
      <name val="Calibri"/>
      <family val="2"/>
    </font>
    <font>
      <u/>
      <sz val="12"/>
      <color rgb="FF0000FF"/>
      <name val="Calibri"/>
      <family val="2"/>
    </font>
    <font>
      <sz val="12"/>
      <name val="Calibri"/>
      <family val="2"/>
    </font>
    <font>
      <u/>
      <sz val="12"/>
      <color rgb="FF1155CC"/>
      <name val="Calibri"/>
      <family val="2"/>
    </font>
    <font>
      <sz val="12"/>
      <color rgb="FF000000"/>
      <name val="Arial"/>
      <family val="2"/>
    </font>
    <font>
      <sz val="12"/>
      <color rgb="FF222222"/>
      <name val="Roboto"/>
    </font>
    <font>
      <sz val="12"/>
      <color rgb="FF000000"/>
      <name val="Avenir-lt-w01_35-light1475496"/>
    </font>
    <font>
      <sz val="12"/>
      <color rgb="FF1F1F1F"/>
      <name val="&quot;Helvetica Neue&quot;"/>
    </font>
  </fonts>
  <fills count="3">
    <fill>
      <patternFill patternType="none"/>
    </fill>
    <fill>
      <patternFill patternType="gray125"/>
    </fill>
    <fill>
      <patternFill patternType="solid">
        <fgColor rgb="FFFFFFFF"/>
        <bgColor rgb="FFFFFFFF"/>
      </patternFill>
    </fill>
  </fills>
  <borders count="2">
    <border>
      <left/>
      <right/>
      <top/>
      <bottom/>
      <diagonal/>
    </border>
    <border>
      <left/>
      <right/>
      <top/>
      <bottom style="thin">
        <color rgb="FF000000"/>
      </bottom>
      <diagonal/>
    </border>
  </borders>
  <cellStyleXfs count="1">
    <xf numFmtId="0" fontId="0" fillId="0" borderId="0"/>
  </cellStyleXfs>
  <cellXfs count="30">
    <xf numFmtId="0" fontId="0" fillId="0" borderId="0" xfId="0"/>
    <xf numFmtId="0" fontId="0" fillId="0" borderId="0" xfId="0" applyAlignment="1">
      <alignment wrapText="1"/>
    </xf>
    <xf numFmtId="0" fontId="1" fillId="0" borderId="0" xfId="0" applyFont="1"/>
    <xf numFmtId="0" fontId="0" fillId="2" borderId="0" xfId="0" applyFill="1"/>
    <xf numFmtId="0" fontId="0" fillId="2" borderId="0" xfId="0" applyFill="1" applyAlignment="1">
      <alignment wrapText="1"/>
    </xf>
    <xf numFmtId="0" fontId="1" fillId="0" borderId="0" xfId="0" applyFont="1" applyAlignment="1">
      <alignment vertical="top"/>
    </xf>
    <xf numFmtId="0" fontId="1" fillId="0" borderId="0" xfId="0" applyFont="1" applyAlignment="1">
      <alignment wrapText="1"/>
    </xf>
    <xf numFmtId="0" fontId="2" fillId="0" borderId="0" xfId="0" applyFont="1"/>
    <xf numFmtId="0" fontId="3" fillId="0" borderId="1" xfId="0" applyFont="1" applyBorder="1" applyAlignment="1">
      <alignment wrapText="1"/>
    </xf>
    <xf numFmtId="0" fontId="4" fillId="0" borderId="1" xfId="0" applyFont="1" applyBorder="1"/>
    <xf numFmtId="0" fontId="4" fillId="0" borderId="1" xfId="0" applyFont="1" applyBorder="1" applyAlignment="1">
      <alignment wrapText="1"/>
    </xf>
    <xf numFmtId="0" fontId="5" fillId="0" borderId="0" xfId="0" applyFont="1" applyAlignment="1">
      <alignment wrapText="1"/>
    </xf>
    <xf numFmtId="0" fontId="5" fillId="0" borderId="0" xfId="0" applyFont="1"/>
    <xf numFmtId="0" fontId="6" fillId="0" borderId="0" xfId="0" applyFont="1" applyAlignment="1">
      <alignment wrapText="1"/>
    </xf>
    <xf numFmtId="0" fontId="7" fillId="0" borderId="0" xfId="0" applyFont="1"/>
    <xf numFmtId="0" fontId="8" fillId="0" borderId="0" xfId="0" applyFont="1" applyAlignment="1">
      <alignment wrapText="1"/>
    </xf>
    <xf numFmtId="0" fontId="5" fillId="2" borderId="0" xfId="0" applyFont="1" applyFill="1"/>
    <xf numFmtId="0" fontId="5" fillId="2" borderId="0" xfId="0" applyFont="1" applyFill="1" applyAlignment="1">
      <alignment wrapText="1"/>
    </xf>
    <xf numFmtId="0" fontId="5" fillId="0" borderId="0" xfId="0" applyFont="1" applyAlignment="1">
      <alignment vertical="top" wrapText="1"/>
    </xf>
    <xf numFmtId="0" fontId="7" fillId="0" borderId="0" xfId="0" applyFont="1" applyAlignment="1">
      <alignment vertical="top"/>
    </xf>
    <xf numFmtId="0" fontId="8" fillId="0" borderId="0" xfId="0" applyFont="1" applyAlignment="1">
      <alignment vertical="top" wrapText="1"/>
    </xf>
    <xf numFmtId="0" fontId="6" fillId="0" borderId="0" xfId="0" applyFont="1"/>
    <xf numFmtId="0" fontId="9" fillId="0" borderId="0" xfId="0" applyFont="1" applyAlignment="1">
      <alignment horizontal="left"/>
    </xf>
    <xf numFmtId="0" fontId="10" fillId="2" borderId="0" xfId="0" applyFont="1" applyFill="1" applyAlignment="1">
      <alignment horizontal="left"/>
    </xf>
    <xf numFmtId="0" fontId="5" fillId="2" borderId="0" xfId="0" applyFont="1" applyFill="1" applyAlignment="1">
      <alignment horizontal="left"/>
    </xf>
    <xf numFmtId="0" fontId="5" fillId="2" borderId="0" xfId="0" applyFont="1" applyFill="1" applyAlignment="1">
      <alignment horizontal="left" wrapText="1"/>
    </xf>
    <xf numFmtId="0" fontId="7" fillId="0" borderId="0" xfId="0" quotePrefix="1" applyFont="1"/>
    <xf numFmtId="0" fontId="11" fillId="2" borderId="0" xfId="0" applyFont="1" applyFill="1"/>
    <xf numFmtId="0" fontId="12" fillId="2" borderId="0" xfId="0" applyFont="1" applyFill="1"/>
    <xf numFmtId="0" fontId="6" fillId="2"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aaamc.indiana.edu/" TargetMode="External"/><Relationship Id="rId21" Type="http://schemas.openxmlformats.org/officeDocument/2006/relationships/hyperlink" Target="https://www.sdaamfa.org/" TargetMode="External"/><Relationship Id="rId63" Type="http://schemas.openxmlformats.org/officeDocument/2006/relationships/hyperlink" Target="https://historicalblackprecinct.org/" TargetMode="External"/><Relationship Id="rId159" Type="http://schemas.openxmlformats.org/officeDocument/2006/relationships/hyperlink" Target="https://www.thewright.org/" TargetMode="External"/><Relationship Id="rId170" Type="http://schemas.openxmlformats.org/officeDocument/2006/relationships/hyperlink" Target="https://www.google.com/search?q=George+Boyer+Vashon+Museum&amp;rlz=1C5CHFA_enUS696US697&amp;oq=George+Boyer+Vashon+Museum&amp;aqs=chrome..69i57.147j0j9&amp;sourceid=chrome&amp;ie=UTF-8" TargetMode="External"/><Relationship Id="rId226" Type="http://schemas.openxmlformats.org/officeDocument/2006/relationships/hyperlink" Target="https://www.ohiohistory.org/visit/museum-and-site-locator/national-afro-american-museum" TargetMode="External"/><Relationship Id="rId268" Type="http://schemas.openxmlformats.org/officeDocument/2006/relationships/hyperlink" Target="http://www.juanitacrafthouse.org/" TargetMode="External"/><Relationship Id="rId32" Type="http://schemas.openxmlformats.org/officeDocument/2006/relationships/hyperlink" Target="https://www.bawmhc.org/" TargetMode="External"/><Relationship Id="rId74" Type="http://schemas.openxmlformats.org/officeDocument/2006/relationships/hyperlink" Target="https://www.google.com/search?q=auburn+avenue+research+library+on+african+american+culture+and+history&amp;rlz=1C5CHFA_enUS696US697&amp;oq=Auburn+Avenue+Research+Library+on+African+American+Culture+and+History&amp;aqs=chrome.0.0i355j46i175i199.176j0j9&amp;sourceid=chrome&amp;ie=UTF-8" TargetMode="External"/><Relationship Id="rId128" Type="http://schemas.openxmlformats.org/officeDocument/2006/relationships/hyperlink" Target="https://kcaah.org/" TargetMode="External"/><Relationship Id="rId5" Type="http://schemas.openxmlformats.org/officeDocument/2006/relationships/hyperlink" Target="https://museumandmemorial.eji.org/" TargetMode="External"/><Relationship Id="rId181" Type="http://schemas.openxmlformats.org/officeDocument/2006/relationships/hyperlink" Target="https://www.deltabluesmuseum.org/" TargetMode="External"/><Relationship Id="rId237" Type="http://schemas.openxmlformats.org/officeDocument/2006/relationships/hyperlink" Target="http://thecoloredgirlsmuseum.com/" TargetMode="External"/><Relationship Id="rId279" Type="http://schemas.openxmlformats.org/officeDocument/2006/relationships/hyperlink" Target="https://www.museumsvb.org/" TargetMode="External"/><Relationship Id="rId43" Type="http://schemas.openxmlformats.org/officeDocument/2006/relationships/hyperlink" Target="https://www.nps.gov/frdo/index.htm" TargetMode="External"/><Relationship Id="rId139" Type="http://schemas.openxmlformats.org/officeDocument/2006/relationships/hyperlink" Target="https://www.leonatatefoundation.org/lower-9th-ward-living-museum" TargetMode="External"/><Relationship Id="rId290" Type="http://schemas.openxmlformats.org/officeDocument/2006/relationships/hyperlink" Target="https://www.oldstonehousemuseum.org/" TargetMode="External"/><Relationship Id="rId85" Type="http://schemas.openxmlformats.org/officeDocument/2006/relationships/hyperlink" Target="https://www.google.com/search?q=Pinpoint+Heritage+Museum&amp;rlz=1C5CHFA_enUS696US697&amp;oq=Pinpoint+Heritage+Museum&amp;aqs=chrome..69i57.119j0j9&amp;sourceid=chrome&amp;ie=UTF-8" TargetMode="External"/><Relationship Id="rId150" Type="http://schemas.openxmlformats.org/officeDocument/2006/relationships/hyperlink" Target="https://hccaac.org/" TargetMode="External"/><Relationship Id="rId192" Type="http://schemas.openxmlformats.org/officeDocument/2006/relationships/hyperlink" Target="https://www.ganttcenter.org/" TargetMode="External"/><Relationship Id="rId206" Type="http://schemas.openxmlformats.org/officeDocument/2006/relationships/hyperlink" Target="https://www.saaccnh.org/" TargetMode="External"/><Relationship Id="rId248" Type="http://schemas.openxmlformats.org/officeDocument/2006/relationships/hyperlink" Target="https://www.google.com/search?q=caaam&amp;rlz=1C1CHBD_enUS766US766&amp;oq=CAAAM&amp;aqs=chrome.0.0i355i457j46i175i199j46i10i433j0j46i10i395j0i10i395l3.1446j1j15&amp;sourceid=chrome&amp;ie=UTF-8" TargetMode="External"/><Relationship Id="rId12" Type="http://schemas.openxmlformats.org/officeDocument/2006/relationships/hyperlink" Target="http://nvrmi.com/" TargetMode="External"/><Relationship Id="rId33" Type="http://schemas.openxmlformats.org/officeDocument/2006/relationships/hyperlink" Target="https://www.google.com/search?q=black+american+west+museum&amp;rlz=1C5CHFA_enUS696US697&amp;oq=Black+American+West+Museum&amp;aqs=chrome.0.0i355j46i175i199j0i22i30l2.147j0j9&amp;sourceid=chrome&amp;ie=UTF-8" TargetMode="External"/><Relationship Id="rId108" Type="http://schemas.openxmlformats.org/officeDocument/2006/relationships/hyperlink" Target="http://www.bronzevillechildrensmuseum.com/" TargetMode="External"/><Relationship Id="rId129" Type="http://schemas.openxmlformats.org/officeDocument/2006/relationships/hyperlink" Target="https://www.google.com/search?q=kentucky+center+for+african+american+heritage&amp;rlz=1C5CHFA_enUS696US697&amp;oq=Kentucky+Center+for+African+American+Heritage&amp;aqs=chrome.0.0i355j46i175i199.213j0j9&amp;sourceid=chrome&amp;ie=UTF-8" TargetMode="External"/><Relationship Id="rId280" Type="http://schemas.openxmlformats.org/officeDocument/2006/relationships/hyperlink" Target="https://www.alexandriava.gov/BlackHistory" TargetMode="External"/><Relationship Id="rId54" Type="http://schemas.openxmlformats.org/officeDocument/2006/relationships/hyperlink" Target="https://www.lincolnvillemuseum.org/" TargetMode="External"/><Relationship Id="rId75" Type="http://schemas.openxmlformats.org/officeDocument/2006/relationships/hyperlink" Target="https://exploregeorgia.org/gainesville/history-heritage/african-american/beulah-rucker-museum" TargetMode="External"/><Relationship Id="rId96" Type="http://schemas.openxmlformats.org/officeDocument/2006/relationships/hyperlink" Target="https://aadcch.org/" TargetMode="External"/><Relationship Id="rId140" Type="http://schemas.openxmlformats.org/officeDocument/2006/relationships/hyperlink" Target="https://cajuntravel.com/things/creole-heritage-folklife-center/" TargetMode="External"/><Relationship Id="rId161" Type="http://schemas.openxmlformats.org/officeDocument/2006/relationships/hyperlink" Target="https://www.google.com/search?q=Grand+Rapids+African+American+Museum+and+Archives+(GRAAMA)&amp;rlz=1C5CHFA_enUS696US697&amp;oq=Grand+Rapids+African+American+Museum+and+Archives+(GRAAMA)&amp;aqs=chrome..69i57j0i22i30.198j0j9&amp;sourceid=chrome&amp;ie=UTF-8" TargetMode="External"/><Relationship Id="rId182" Type="http://schemas.openxmlformats.org/officeDocument/2006/relationships/hyperlink" Target="http://idabwellsmuseum.org/" TargetMode="External"/><Relationship Id="rId217" Type="http://schemas.openxmlformats.org/officeDocument/2006/relationships/hyperlink" Target="https://www.nassaucountyny.gov/2934/African-American-Museum-and-Center-for-A" TargetMode="External"/><Relationship Id="rId6" Type="http://schemas.openxmlformats.org/officeDocument/2006/relationships/hyperlink" Target="https://www.thescottsboroboysmuseum.com/" TargetMode="External"/><Relationship Id="rId238" Type="http://schemas.openxmlformats.org/officeDocument/2006/relationships/hyperlink" Target="https://www.paulrobesonhouse.org/" TargetMode="External"/><Relationship Id="rId259" Type="http://schemas.openxmlformats.org/officeDocument/2006/relationships/hyperlink" Target="http://slavehavenmemphis.com/" TargetMode="External"/><Relationship Id="rId23" Type="http://schemas.openxmlformats.org/officeDocument/2006/relationships/hyperlink" Target="https://www.aaffmuseum.org/" TargetMode="External"/><Relationship Id="rId119" Type="http://schemas.openxmlformats.org/officeDocument/2006/relationships/hyperlink" Target="https://www.visitfortwayne.com/listing/african-african-american-historical-museum/6/" TargetMode="External"/><Relationship Id="rId270" Type="http://schemas.openxmlformats.org/officeDocument/2006/relationships/hyperlink" Target="http://www.cowboysofcolor.org/" TargetMode="External"/><Relationship Id="rId291" Type="http://schemas.openxmlformats.org/officeDocument/2006/relationships/hyperlink" Target="https://www.naamnw.org/" TargetMode="External"/><Relationship Id="rId44" Type="http://schemas.openxmlformats.org/officeDocument/2006/relationships/hyperlink" Target="https://www.google.com/search?q=Frederick+Douglass+National+Historic+Site&amp;rlz=1C5CHFA_enUS696US697&amp;oq=Frederick+Douglass+National+Historic+Site&amp;aqs=chrome..69i57.206j0j9&amp;sourceid=chrome&amp;ie=UTF-8" TargetMode="External"/><Relationship Id="rId65" Type="http://schemas.openxmlformats.org/officeDocument/2006/relationships/hyperlink" Target="https://www.google.com/search?q=Ritz+Theater+and+La+Villa+Museum&amp;rlz=1C5CHFA_enUS696US697&amp;oq=Ritz+Theater+and+La+Villa+Museum&amp;aqs=chrome..69i57.207j0j9&amp;sourceid=chrome&amp;ie=UTF-8" TargetMode="External"/><Relationship Id="rId86" Type="http://schemas.openxmlformats.org/officeDocument/2006/relationships/hyperlink" Target="http://www.madamecjwalkermuseum.com/" TargetMode="External"/><Relationship Id="rId130" Type="http://schemas.openxmlformats.org/officeDocument/2006/relationships/hyperlink" Target="https://alicenter.org/" TargetMode="External"/><Relationship Id="rId151" Type="http://schemas.openxmlformats.org/officeDocument/2006/relationships/hyperlink" Target="https://www.google.com/search?q=howard+county+center+of+african+american+culture&amp;rlz=1C5CHFA_enUS696US697&amp;oq=Howard+County+Center+of+African+American+Culture&amp;aqs=chrome.0.0i355j46i175i199.148j0j9&amp;sourceid=chrome&amp;ie=UTF-8" TargetMode="External"/><Relationship Id="rId172" Type="http://schemas.openxmlformats.org/officeDocument/2006/relationships/hyperlink" Target="https://www.google.com/search?q=national+blues+museum&amp;rlz=1C5CHFA_enUS696US697&amp;oq=National+Blues+Museum&amp;aqs=chrome.0.0i355j46i175i199j0i457j0l2j0i22i30l5.202j0j9&amp;sourceid=chrome&amp;ie=UTF-8" TargetMode="External"/><Relationship Id="rId193" Type="http://schemas.openxmlformats.org/officeDocument/2006/relationships/hyperlink" Target="https://deltaartscenter.org/" TargetMode="External"/><Relationship Id="rId207" Type="http://schemas.openxmlformats.org/officeDocument/2006/relationships/hyperlink" Target="http://www.cityofjerseycity.org/docs/afroam.shtml" TargetMode="External"/><Relationship Id="rId228" Type="http://schemas.openxmlformats.org/officeDocument/2006/relationships/hyperlink" Target="https://www.freedmenmuseum.org/" TargetMode="External"/><Relationship Id="rId249" Type="http://schemas.openxmlformats.org/officeDocument/2006/relationships/hyperlink" Target="http://www.bessiesmithcc.org/" TargetMode="External"/><Relationship Id="rId13" Type="http://schemas.openxmlformats.org/officeDocument/2006/relationships/hyperlink" Target="https://www.wchandymuseum.org/" TargetMode="External"/><Relationship Id="rId109" Type="http://schemas.openxmlformats.org/officeDocument/2006/relationships/hyperlink" Target="https://aamsi.org/" TargetMode="External"/><Relationship Id="rId260" Type="http://schemas.openxmlformats.org/officeDocument/2006/relationships/hyperlink" Target="https://www.bhmwc.org/" TargetMode="External"/><Relationship Id="rId281" Type="http://schemas.openxmlformats.org/officeDocument/2006/relationships/hyperlink" Target="https://motonmuseum.org/" TargetMode="External"/><Relationship Id="rId34" Type="http://schemas.openxmlformats.org/officeDocument/2006/relationships/hyperlink" Target="https://www.amistadcenter.org/" TargetMode="External"/><Relationship Id="rId55" Type="http://schemas.openxmlformats.org/officeDocument/2006/relationships/hyperlink" Target="https://www.google.com/search?q=lincolnville+museum+and+cultural+center&amp;rlz=1C5CHFA_enUS696US697&amp;oq=Lincolnville+Museum+and+Cultural+Center&amp;aqs=chrome.0.0i355j46i175i199.137j0j9&amp;sourceid=chrome&amp;ie=UTF-8" TargetMode="External"/><Relationship Id="rId76" Type="http://schemas.openxmlformats.org/officeDocument/2006/relationships/hyperlink" Target="https://www.google.com/search?q=beulah+rucker+museum&amp;rlz=1C5CHFA_enUS696US697&amp;oq=Beulah+Rucker+Museum&amp;aqs=chrome.0.0i355j46i175i199.179j0j9&amp;sourceid=chrome&amp;ie=UTF-8" TargetMode="External"/><Relationship Id="rId97" Type="http://schemas.openxmlformats.org/officeDocument/2006/relationships/hyperlink" Target="https://blackiowa.org/" TargetMode="External"/><Relationship Id="rId120" Type="http://schemas.openxmlformats.org/officeDocument/2006/relationships/hyperlink" Target="http://www.lylesstation.org/" TargetMode="External"/><Relationship Id="rId141" Type="http://schemas.openxmlformats.org/officeDocument/2006/relationships/hyperlink" Target="https://www.braamuseum.org/" TargetMode="External"/><Relationship Id="rId7" Type="http://schemas.openxmlformats.org/officeDocument/2006/relationships/hyperlink" Target="https://www.nps.gov/articles/000/discover-the-oaks-the-home-of-dr-booker-t-washington.htm" TargetMode="External"/><Relationship Id="rId162" Type="http://schemas.openxmlformats.org/officeDocument/2006/relationships/hyperlink" Target="https://www.ferris.edu/htmls/news/jimcrow/index.htm" TargetMode="External"/><Relationship Id="rId183" Type="http://schemas.openxmlformats.org/officeDocument/2006/relationships/hyperlink" Target="https://www.jsums.edu/margaretwalkercenter/" TargetMode="External"/><Relationship Id="rId218" Type="http://schemas.openxmlformats.org/officeDocument/2006/relationships/hyperlink" Target="https://africa.si.edu/" TargetMode="External"/><Relationship Id="rId239" Type="http://schemas.openxmlformats.org/officeDocument/2006/relationships/hyperlink" Target="https://www.belmontmansion.org/index.html" TargetMode="External"/><Relationship Id="rId250" Type="http://schemas.openxmlformats.org/officeDocument/2006/relationships/hyperlink" Target="https://www.civilrightsmuseum.org/" TargetMode="External"/><Relationship Id="rId271" Type="http://schemas.openxmlformats.org/officeDocument/2006/relationships/hyperlink" Target="https://texastimetravel.com/directory/rutherford-bh-yates-house/" TargetMode="External"/><Relationship Id="rId292" Type="http://schemas.openxmlformats.org/officeDocument/2006/relationships/hyperlink" Target="https://www.jamesandjaniewashingtonculturalcenter.com/" TargetMode="External"/><Relationship Id="rId24" Type="http://schemas.openxmlformats.org/officeDocument/2006/relationships/hyperlink" Target="https://caamuseum.org/" TargetMode="External"/><Relationship Id="rId45" Type="http://schemas.openxmlformats.org/officeDocument/2006/relationships/hyperlink" Target="https://www.nps.gov/mamc/index.htm" TargetMode="External"/><Relationship Id="rId66" Type="http://schemas.openxmlformats.org/officeDocument/2006/relationships/hyperlink" Target="https://www.blackheritage.org/" TargetMode="External"/><Relationship Id="rId87" Type="http://schemas.openxmlformats.org/officeDocument/2006/relationships/hyperlink" Target="https://www.civilandhumanrights.org/" TargetMode="External"/><Relationship Id="rId110" Type="http://schemas.openxmlformats.org/officeDocument/2006/relationships/hyperlink" Target="https://www.google.com/search?q=african+american+museum+of+southern+illinois&amp;rlz=1C5CHFA_enUS696US697&amp;oq=African+American+Museum+of+Southern+Illinois&amp;aqs=chrome.0.0i355j46i175i199.160j0j9&amp;sourceid=chrome&amp;ie=UTF-8" TargetMode="External"/><Relationship Id="rId131" Type="http://schemas.openxmlformats.org/officeDocument/2006/relationships/hyperlink" Target="https://www.google.com/search?q=the+muhammad+ali+center&amp;rlz=1C5CHFA_enUS696US697&amp;oq=The+Muhammad+Ali+Center&amp;aqs=chrome.0.0i355j46i175i199j0j0i22i30l5.204j0j9&amp;sourceid=chrome&amp;ie=UTF-8" TargetMode="External"/><Relationship Id="rId152" Type="http://schemas.openxmlformats.org/officeDocument/2006/relationships/hyperlink" Target="https://www.greatblacksinwax.org/visit" TargetMode="External"/><Relationship Id="rId173" Type="http://schemas.openxmlformats.org/officeDocument/2006/relationships/hyperlink" Target="https://www.ulstl.com/vaughn-cultural-center.html" TargetMode="External"/><Relationship Id="rId194" Type="http://schemas.openxmlformats.org/officeDocument/2006/relationships/hyperlink" Target="https://africanamericanmuseumgastonia.com/" TargetMode="External"/><Relationship Id="rId208" Type="http://schemas.openxmlformats.org/officeDocument/2006/relationships/hyperlink" Target="https://www.aahmsnj.org/" TargetMode="External"/><Relationship Id="rId229" Type="http://schemas.openxmlformats.org/officeDocument/2006/relationships/hyperlink" Target="https://www.maxvilleheritage.org/" TargetMode="External"/><Relationship Id="rId240" Type="http://schemas.openxmlformats.org/officeDocument/2006/relationships/hyperlink" Target="https://awaacc.org/" TargetMode="External"/><Relationship Id="rId261" Type="http://schemas.openxmlformats.org/officeDocument/2006/relationships/hyperlink" Target="https://www.beckcenter.net/" TargetMode="External"/><Relationship Id="rId14" Type="http://schemas.openxmlformats.org/officeDocument/2006/relationships/hyperlink" Target="https://www.arkansasheritage.com/mosaic-templars-cultural-center/mtcc-home" TargetMode="External"/><Relationship Id="rId35" Type="http://schemas.openxmlformats.org/officeDocument/2006/relationships/hyperlink" Target="https://www.google.com/search?q=the+amistad+center+for+art+%26+culture&amp;rlz=1C5CHFA_enUS696US697&amp;oq=The+Amistad+Center+for+Art+%26+Culture&amp;aqs=chrome.0.0i355j46i175i199.206j0j9&amp;sourceid=chrome&amp;ie=UTF-8" TargetMode="External"/><Relationship Id="rId56" Type="http://schemas.openxmlformats.org/officeDocument/2006/relationships/hyperlink" Target="http://curtismuseum.org/" TargetMode="External"/><Relationship Id="rId77" Type="http://schemas.openxmlformats.org/officeDocument/2006/relationships/hyperlink" Target="https://noblehillwheeler.org/" TargetMode="External"/><Relationship Id="rId100" Type="http://schemas.openxmlformats.org/officeDocument/2006/relationships/hyperlink" Target="https://www.ibhm.org/" TargetMode="External"/><Relationship Id="rId282" Type="http://schemas.openxmlformats.org/officeDocument/2006/relationships/hyperlink" Target="https://legacymuseum.org/" TargetMode="External"/><Relationship Id="rId8" Type="http://schemas.openxmlformats.org/officeDocument/2006/relationships/hyperlink" Target="https://www.nps.gov/tuin/index.htm" TargetMode="External"/><Relationship Id="rId98" Type="http://schemas.openxmlformats.org/officeDocument/2006/relationships/hyperlink" Target="https://www.fortdesmoinesmuseum.com/" TargetMode="External"/><Relationship Id="rId121" Type="http://schemas.openxmlformats.org/officeDocument/2006/relationships/hyperlink" Target="https://www.google.com/search?q=lyles+station+museum&amp;rlz=1C5CHFA_enUS696US697&amp;oq=Lyles+Station+Museum&amp;aqs=chrome.0.0i355j46i175i199j0i22i30i457.309j0j9&amp;sourceid=chrome&amp;ie=UTF-8" TargetMode="External"/><Relationship Id="rId142" Type="http://schemas.openxmlformats.org/officeDocument/2006/relationships/hyperlink" Target="https://www.noaam.org/" TargetMode="External"/><Relationship Id="rId163" Type="http://schemas.openxmlformats.org/officeDocument/2006/relationships/hyperlink" Target="https://www.google.com/search?q=Jim+Crow+Museum+(Ferris+State+University)&amp;rlz=1C5CHFA_enUS696US697&amp;oq=Jim+Crow+Museum+(Ferris+State+University)&amp;aqs=chrome..69i57.152j0j9&amp;sourceid=chrome&amp;ie=UTF-8" TargetMode="External"/><Relationship Id="rId184" Type="http://schemas.openxmlformats.org/officeDocument/2006/relationships/hyperlink" Target="https://www.visitnapac.com/about-us/" TargetMode="External"/><Relationship Id="rId219" Type="http://schemas.openxmlformats.org/officeDocument/2006/relationships/hyperlink" Target="https://www.nypl.org/locations/schomburg" TargetMode="External"/><Relationship Id="rId230" Type="http://schemas.openxmlformats.org/officeDocument/2006/relationships/hyperlink" Target="https://oregonblackpioneers.org/" TargetMode="External"/><Relationship Id="rId251" Type="http://schemas.openxmlformats.org/officeDocument/2006/relationships/hyperlink" Target="https://www.ppccsm.org/" TargetMode="External"/><Relationship Id="rId25" Type="http://schemas.openxmlformats.org/officeDocument/2006/relationships/hyperlink" Target="https://oaklandlibrary.org/aamlo/" TargetMode="External"/><Relationship Id="rId46" Type="http://schemas.openxmlformats.org/officeDocument/2006/relationships/hyperlink" Target="https://anacostia.si.edu/" TargetMode="External"/><Relationship Id="rId67" Type="http://schemas.openxmlformats.org/officeDocument/2006/relationships/hyperlink" Target="https://woodsonmuseum.org/" TargetMode="External"/><Relationship Id="rId272" Type="http://schemas.openxmlformats.org/officeDocument/2006/relationships/hyperlink" Target="https://www.google.com/search?ei=0pc2YKmnK4ym5wKv27uADg&amp;q=Rutherford+B.H.+Yates+Museum&amp;oq=Rutherford+B.H.+Yates+Museum&amp;gs_lcp=Cgdnd3Mtd2l6EAMyBggAEBYQHjoHCAAQRxCwA1DGE1iEHGD-I2gCcAJ4AIABeIgB4AGSAQMwLjKYAQCgAQGgAQKqAQdnd3Mtd2l6sAEAyAEIwAEB&amp;sclient=gws-wiz&amp;ved=0ahUKEwip2IuxkIPvAhUM01kKHa_tDuAQ4dUDCAw&amp;uact=5" TargetMode="External"/><Relationship Id="rId293" Type="http://schemas.openxmlformats.org/officeDocument/2006/relationships/hyperlink" Target="https://www.buffalosoldierstacoma.org/" TargetMode="External"/><Relationship Id="rId88" Type="http://schemas.openxmlformats.org/officeDocument/2006/relationships/hyperlink" Target="https://www.otisreddingfoundation.org/museum" TargetMode="External"/><Relationship Id="rId111" Type="http://schemas.openxmlformats.org/officeDocument/2006/relationships/hyperlink" Target="https://theenglandmanor.com/about-the-england-manor/" TargetMode="External"/><Relationship Id="rId132" Type="http://schemas.openxmlformats.org/officeDocument/2006/relationships/hyperlink" Target="https://www.roots-101.org/" TargetMode="External"/><Relationship Id="rId153" Type="http://schemas.openxmlformats.org/officeDocument/2006/relationships/hyperlink" Target="https://friendsofbenjaminbanneker.com/" TargetMode="External"/><Relationship Id="rId174" Type="http://schemas.openxmlformats.org/officeDocument/2006/relationships/hyperlink" Target="https://blackarchives.org/" TargetMode="External"/><Relationship Id="rId195" Type="http://schemas.openxmlformats.org/officeDocument/2006/relationships/hyperlink" Target="https://historicsites.nc.gov/all-sites/historic-stagville" TargetMode="External"/><Relationship Id="rId209" Type="http://schemas.openxmlformats.org/officeDocument/2006/relationships/hyperlink" Target="https://aamccnm.wixsite.com/website?fbclid=IwAR0lqlYc8ne7ClJeuR3NiBHfDF5OHYGmygEaGTA6I3aK8PgQ0QxbBceoXZ8" TargetMode="External"/><Relationship Id="rId220" Type="http://schemas.openxmlformats.org/officeDocument/2006/relationships/hyperlink" Target="https://lewislatimerhouse.org/" TargetMode="External"/><Relationship Id="rId241" Type="http://schemas.openxmlformats.org/officeDocument/2006/relationships/hyperlink" Target="https://www.aamuseumbucks.org/" TargetMode="External"/><Relationship Id="rId15" Type="http://schemas.openxmlformats.org/officeDocument/2006/relationships/hyperlink" Target="https://www.facebook.com/PineStreetCM/" TargetMode="External"/><Relationship Id="rId36" Type="http://schemas.openxmlformats.org/officeDocument/2006/relationships/hyperlink" Target="https://glc.yale.edu/" TargetMode="External"/><Relationship Id="rId57" Type="http://schemas.openxmlformats.org/officeDocument/2006/relationships/hyperlink" Target="https://www.bahlt.org/copy-of-lyric-info-1" TargetMode="External"/><Relationship Id="rId262" Type="http://schemas.openxmlformats.org/officeDocument/2006/relationships/hyperlink" Target="https://houmuse.org/visit/buffalo-soldiers-national-museum/" TargetMode="External"/><Relationship Id="rId283" Type="http://schemas.openxmlformats.org/officeDocument/2006/relationships/hyperlink" Target="https://lbbl.nsu.edu/archives_gallery/archives/about" TargetMode="External"/><Relationship Id="rId78" Type="http://schemas.openxmlformats.org/officeDocument/2006/relationships/hyperlink" Target="https://www.google.com/search?q=Noble+Hill-Wheeler+Memorial+Center&amp;rlz=1C5CHFA_enUS696US697&amp;oq=Noble+Hill-Wheeler+Memorial+Center&amp;aqs=chrome..69i57j0i22i30.277j0j9&amp;sourceid=chrome&amp;ie=UTF-8" TargetMode="External"/><Relationship Id="rId99" Type="http://schemas.openxmlformats.org/officeDocument/2006/relationships/hyperlink" Target="https://www.google.com/search?ei=LU05YLe1IsOdwbkPpsONoA8&amp;q=Fort+Des+Moines+Museum+%26+Education+Center+IA&amp;oq=Fort+Des+Moines+Museum+%26+Education+Center+IA&amp;gs_lcp=Cgdnd3Mtd2l6EAM6BwgAEEcQsAM6BggAEBYQHjoFCCEQoAFQtxNY3WZgtG5oAnACeACAAZgBiAGaBZIBAzEuNJgBAKABAaABAqoBB2d3cy13aXqwAQDIAQjAAQE&amp;sclient=gws-wiz&amp;ved=0ahUKEwj3_5HPpYjvAhXDTjABHaZhA_QQ4dUDCAw&amp;uact=5" TargetMode="External"/><Relationship Id="rId101" Type="http://schemas.openxmlformats.org/officeDocument/2006/relationships/hyperlink" Target="https://www.ijc.uidaho.edu/hampton_collection/" TargetMode="External"/><Relationship Id="rId122" Type="http://schemas.openxmlformats.org/officeDocument/2006/relationships/hyperlink" Target="https://www.gordonparkscenter.org/" TargetMode="External"/><Relationship Id="rId143" Type="http://schemas.openxmlformats.org/officeDocument/2006/relationships/hyperlink" Target="https://www.taahm.org/" TargetMode="External"/><Relationship Id="rId164" Type="http://schemas.openxmlformats.org/officeDocument/2006/relationships/hyperlink" Target="http://www.africanworldmuseum.com/" TargetMode="External"/><Relationship Id="rId185" Type="http://schemas.openxmlformats.org/officeDocument/2006/relationships/hyperlink" Target="https://www.jacksonms.gov/smith-robertson-museum/" TargetMode="External"/><Relationship Id="rId9" Type="http://schemas.openxmlformats.org/officeDocument/2006/relationships/hyperlink" Target="https://tuskegeecenter.org/" TargetMode="External"/><Relationship Id="rId210" Type="http://schemas.openxmlformats.org/officeDocument/2006/relationships/hyperlink" Target="https://www.jackierobinsonmuseum.org/" TargetMode="External"/><Relationship Id="rId26" Type="http://schemas.openxmlformats.org/officeDocument/2006/relationships/hyperlink" Target="http://www.africanmuseumsandiego.com/" TargetMode="External"/><Relationship Id="rId231" Type="http://schemas.openxmlformats.org/officeDocument/2006/relationships/hyperlink" Target="https://www.blackwritersmuseum.com/" TargetMode="External"/><Relationship Id="rId252" Type="http://schemas.openxmlformats.org/officeDocument/2006/relationships/hyperlink" Target="https://nmaam.org/" TargetMode="External"/><Relationship Id="rId273" Type="http://schemas.openxmlformats.org/officeDocument/2006/relationships/hyperlink" Target="https://hmaac.org/" TargetMode="External"/><Relationship Id="rId294" Type="http://schemas.openxmlformats.org/officeDocument/2006/relationships/hyperlink" Target="https://www.abhmuseum.org/" TargetMode="External"/><Relationship Id="rId47" Type="http://schemas.openxmlformats.org/officeDocument/2006/relationships/hyperlink" Target="https://www.africanmuseumdeland.org/" TargetMode="External"/><Relationship Id="rId68" Type="http://schemas.openxmlformats.org/officeDocument/2006/relationships/hyperlink" Target="https://www.pompanobeacharts.org/ely" TargetMode="External"/><Relationship Id="rId89" Type="http://schemas.openxmlformats.org/officeDocument/2006/relationships/hyperlink" Target="https://museum.spelman.edu/" TargetMode="External"/><Relationship Id="rId112" Type="http://schemas.openxmlformats.org/officeDocument/2006/relationships/hyperlink" Target="https://evvafricanamericanmuseum.wordpress.com/" TargetMode="External"/><Relationship Id="rId133" Type="http://schemas.openxmlformats.org/officeDocument/2006/relationships/hyperlink" Target="https://www.backstreetmuseum.org/" TargetMode="External"/><Relationship Id="rId154" Type="http://schemas.openxmlformats.org/officeDocument/2006/relationships/hyperlink" Target="https://www.jelmamuseum.org/" TargetMode="External"/><Relationship Id="rId175" Type="http://schemas.openxmlformats.org/officeDocument/2006/relationships/hyperlink" Target="https://www.google.com/search?q=black+archives+of+mid-america&amp;rlz=1C5CHFA_enUS696US697&amp;oq=Black+Archives+of+Mid-America&amp;aqs=chrome.0.0i355j46i175i199j0i22i30.209j0j9&amp;sourceid=chrome&amp;ie=UTF-8" TargetMode="External"/><Relationship Id="rId196" Type="http://schemas.openxmlformats.org/officeDocument/2006/relationships/hyperlink" Target="https://www.oldsalem.org/" TargetMode="External"/><Relationship Id="rId200" Type="http://schemas.openxmlformats.org/officeDocument/2006/relationships/hyperlink" Target="https://raleighnc.gov/pope-house" TargetMode="External"/><Relationship Id="rId16" Type="http://schemas.openxmlformats.org/officeDocument/2006/relationships/hyperlink" Target="https://www.carveraz.org/" TargetMode="External"/><Relationship Id="rId221" Type="http://schemas.openxmlformats.org/officeDocument/2006/relationships/hyperlink" Target="https://mocada.org/" TargetMode="External"/><Relationship Id="rId242" Type="http://schemas.openxmlformats.org/officeDocument/2006/relationships/hyperlink" Target="http://avery.cofc.edu/" TargetMode="External"/><Relationship Id="rId263" Type="http://schemas.openxmlformats.org/officeDocument/2006/relationships/hyperlink" Target="http://www.austintexas.gov/department/george-washington-carver-museum-cultural-and-genealogy-center" TargetMode="External"/><Relationship Id="rId284" Type="http://schemas.openxmlformats.org/officeDocument/2006/relationships/hyperlink" Target="https://www.blackhistorymuseum.org/" TargetMode="External"/><Relationship Id="rId37" Type="http://schemas.openxmlformats.org/officeDocument/2006/relationships/hyperlink" Target="https://gnhaahs.wixsite.com/website" TargetMode="External"/><Relationship Id="rId58" Type="http://schemas.openxmlformats.org/officeDocument/2006/relationships/hyperlink" Target="http://www.blanchardhousemuseum.org/" TargetMode="External"/><Relationship Id="rId79" Type="http://schemas.openxmlformats.org/officeDocument/2006/relationships/hyperlink" Target="https://www.tubmanmuseum.com/" TargetMode="External"/><Relationship Id="rId102" Type="http://schemas.openxmlformats.org/officeDocument/2006/relationships/hyperlink" Target="http://kdcah.org/" TargetMode="External"/><Relationship Id="rId123" Type="http://schemas.openxmlformats.org/officeDocument/2006/relationships/hyperlink" Target="https://www.nps.gov/nico/index.htm" TargetMode="External"/><Relationship Id="rId144" Type="http://schemas.openxmlformats.org/officeDocument/2006/relationships/hyperlink" Target="http://ncaaa.org/" TargetMode="External"/><Relationship Id="rId90" Type="http://schemas.openxmlformats.org/officeDocument/2006/relationships/hyperlink" Target="https://trapmusicmuseum.com/" TargetMode="External"/><Relationship Id="rId165" Type="http://schemas.openxmlformats.org/officeDocument/2006/relationships/hyperlink" Target="https://www.google.com/search?q=all+around+the+african+world+museum&amp;rlz=1C5CHFA_enUS696US697&amp;oq=All+Around+The+African+World+Museum&amp;aqs=chrome.0.0i355j46i175i199.222j0j9&amp;sourceid=chrome&amp;ie=UTF-8" TargetMode="External"/><Relationship Id="rId186" Type="http://schemas.openxmlformats.org/officeDocument/2006/relationships/hyperlink" Target="http://www.hattiesburguso.com/" TargetMode="External"/><Relationship Id="rId211" Type="http://schemas.openxmlformats.org/officeDocument/2006/relationships/hyperlink" Target="https://communityfolkartcenter.org/" TargetMode="External"/><Relationship Id="rId232" Type="http://schemas.openxmlformats.org/officeDocument/2006/relationships/hyperlink" Target="https://marianandersonhistoricalsociety.weebly.com/" TargetMode="External"/><Relationship Id="rId253" Type="http://schemas.openxmlformats.org/officeDocument/2006/relationships/hyperlink" Target="https://staxmuseum.com/" TargetMode="External"/><Relationship Id="rId274" Type="http://schemas.openxmlformats.org/officeDocument/2006/relationships/hyperlink" Target="https://www.calaboosemuseum.org/" TargetMode="External"/><Relationship Id="rId295" Type="http://schemas.openxmlformats.org/officeDocument/2006/relationships/hyperlink" Target="http://www.wbhsm.org/" TargetMode="External"/><Relationship Id="rId27" Type="http://schemas.openxmlformats.org/officeDocument/2006/relationships/hyperlink" Target="https://www.google.com/search?q=Casa+del+Rey+Moro+African+American+Museum&amp;rlz=1C5CHFA_enUS696US697&amp;oq=Casa+del+Rey+Moro+African+American+Museum&amp;aqs=chrome..69i57j33i299.169j0j9&amp;sourceid=chrome&amp;ie=UTF-8" TargetMode="External"/><Relationship Id="rId48" Type="http://schemas.openxmlformats.org/officeDocument/2006/relationships/hyperlink" Target="https://www.broward.org/Library/Pages/BranchDetails.aspx?branchInfo=1" TargetMode="External"/><Relationship Id="rId69" Type="http://schemas.openxmlformats.org/officeDocument/2006/relationships/hyperlink" Target="https://www.browardschools.com/Page/36138" TargetMode="External"/><Relationship Id="rId113" Type="http://schemas.openxmlformats.org/officeDocument/2006/relationships/hyperlink" Target="https://www.google.com/search?q=evansville+african+american+museum&amp;rlz=1C5CHFA_enUS696US697&amp;oq=Evansville+African+American+Museum&amp;aqs=chrome.0.0i355i457j46i175i199j0i22i30l3.315j0j7&amp;sourceid=chrome&amp;ie=UTF-8" TargetMode="External"/><Relationship Id="rId134" Type="http://schemas.openxmlformats.org/officeDocument/2006/relationships/hyperlink" Target="http://www.lemuseedefpc.com/" TargetMode="External"/><Relationship Id="rId80" Type="http://schemas.openxmlformats.org/officeDocument/2006/relationships/hyperlink" Target="https://lucycraftlaneymuseum.com/" TargetMode="External"/><Relationship Id="rId155" Type="http://schemas.openxmlformats.org/officeDocument/2006/relationships/hyperlink" Target="https://lewismuseum.org/" TargetMode="External"/><Relationship Id="rId176" Type="http://schemas.openxmlformats.org/officeDocument/2006/relationships/hyperlink" Target="https://nlbm.com/" TargetMode="External"/><Relationship Id="rId197" Type="http://schemas.openxmlformats.org/officeDocument/2006/relationships/hyperlink" Target="https://www.nccu.edu/nccu-art-museum" TargetMode="External"/><Relationship Id="rId201" Type="http://schemas.openxmlformats.org/officeDocument/2006/relationships/hyperlink" Target="https://www.museumofthenewsouth.org/" TargetMode="External"/><Relationship Id="rId222" Type="http://schemas.openxmlformats.org/officeDocument/2006/relationships/hyperlink" Target="https://www.google.com/search?q=museum+of+contemporary+african+diasporan+arts&amp;rlz=1C5CHFA_enUS696US697&amp;oq=Museum+of+Contemporary+African+Diasporan+Arts&amp;aqs=chrome.0.0i355j46i175i199.165j0j9&amp;sourceid=chrome&amp;ie=UTF-8" TargetMode="External"/><Relationship Id="rId243" Type="http://schemas.openxmlformats.org/officeDocument/2006/relationships/hyperlink" Target="https://greenbookofsc.com/locations/bertha-lee-strickland-cultural-museum/" TargetMode="External"/><Relationship Id="rId264" Type="http://schemas.openxmlformats.org/officeDocument/2006/relationships/hyperlink" Target="http://www.bvaam.org/" TargetMode="External"/><Relationship Id="rId285" Type="http://schemas.openxmlformats.org/officeDocument/2006/relationships/hyperlink" Target="https://www.annespencermuseum.org/" TargetMode="External"/><Relationship Id="rId17" Type="http://schemas.openxmlformats.org/officeDocument/2006/relationships/hyperlink" Target="https://www.blackpantherpartymuseum.org/" TargetMode="External"/><Relationship Id="rId38" Type="http://schemas.openxmlformats.org/officeDocument/2006/relationships/hyperlink" Target="http://africanamericanmuseumct.org/" TargetMode="External"/><Relationship Id="rId59" Type="http://schemas.openxmlformats.org/officeDocument/2006/relationships/hyperlink" Target="https://www.google.com/search?q=The+Blanchard+House+Museum+of+African+American+History+and+Culture&amp;rlz=1C5CHFA_enUS696US697&amp;oq=The+Blanchard+House+Museum+of+African+American+History+and+Culture&amp;aqs=chrome..69i57.222j0j4&amp;sourceid=chrome&amp;ie=UTF-8" TargetMode="External"/><Relationship Id="rId103" Type="http://schemas.openxmlformats.org/officeDocument/2006/relationships/hyperlink" Target="https://aprpullmanportermuseum.org/" TargetMode="External"/><Relationship Id="rId124" Type="http://schemas.openxmlformats.org/officeDocument/2006/relationships/hyperlink" Target="https://www.google.com/search?q=nicodemus+historical+society&amp;rlz=1C5CHFA_enUS696US697&amp;oq=Nicodemus+Historical+Society&amp;aqs=chrome.0.0i355j46i175i199.188j0j9&amp;sourceid=chrome&amp;ie=UTF-8" TargetMode="External"/><Relationship Id="rId70" Type="http://schemas.openxmlformats.org/officeDocument/2006/relationships/hyperlink" Target="https://www.apexmuseum.org/" TargetMode="External"/><Relationship Id="rId91" Type="http://schemas.openxmlformats.org/officeDocument/2006/relationships/hyperlink" Target="https://www.hammondshouse.org/" TargetMode="External"/><Relationship Id="rId145" Type="http://schemas.openxmlformats.org/officeDocument/2006/relationships/hyperlink" Target="https://www.maah.org/" TargetMode="External"/><Relationship Id="rId166" Type="http://schemas.openxmlformats.org/officeDocument/2006/relationships/hyperlink" Target="https://www.motownmuseum.org/" TargetMode="External"/><Relationship Id="rId187" Type="http://schemas.openxmlformats.org/officeDocument/2006/relationships/hyperlink" Target="https://www.google.com/search?q=african+american+military+history+museum&amp;rlz=1C5CHFA_enUS696US697&amp;oq=African+American+Military+History+Museum&amp;aqs=chrome.0.0i355j46i175i199j0i22i30l2.190j0j9&amp;sourceid=chrome&amp;ie=UTF-8" TargetMode="External"/><Relationship Id="rId1" Type="http://schemas.openxmlformats.org/officeDocument/2006/relationships/hyperlink" Target="http://www.gwcarvermuseum.com/" TargetMode="External"/><Relationship Id="rId212" Type="http://schemas.openxmlformats.org/officeDocument/2006/relationships/hyperlink" Target="https://studiomuseum.org/" TargetMode="External"/><Relationship Id="rId233" Type="http://schemas.openxmlformats.org/officeDocument/2006/relationships/hyperlink" Target="https://www.google.com/search?client=safari&amp;rls=en&amp;q=marian+anderson+museum&amp;ie=UTF-8&amp;oe=UTF-8" TargetMode="External"/><Relationship Id="rId254" Type="http://schemas.openxmlformats.org/officeDocument/2006/relationships/hyperlink" Target="https://blues.org/hall-of-fame-museum/" TargetMode="External"/><Relationship Id="rId28" Type="http://schemas.openxmlformats.org/officeDocument/2006/relationships/hyperlink" Target="https://www.worldbeatcenter.org/about-us/" TargetMode="External"/><Relationship Id="rId49" Type="http://schemas.openxmlformats.org/officeDocument/2006/relationships/hyperlink" Target="https://www.famu.edu/academics/libraries/meek-eaton-black-archives-research-center-and-museum/index.php" TargetMode="External"/><Relationship Id="rId114" Type="http://schemas.openxmlformats.org/officeDocument/2006/relationships/hyperlink" Target="https://www.freetown.org/" TargetMode="External"/><Relationship Id="rId275" Type="http://schemas.openxmlformats.org/officeDocument/2006/relationships/hyperlink" Target="http://gumspringsmuseum.blogspot.com/" TargetMode="External"/><Relationship Id="rId60" Type="http://schemas.openxmlformats.org/officeDocument/2006/relationships/hyperlink" Target="https://www.wellsbuilt.org/" TargetMode="External"/><Relationship Id="rId81" Type="http://schemas.openxmlformats.org/officeDocument/2006/relationships/hyperlink" Target="http://www.beachinstitute.org/" TargetMode="External"/><Relationship Id="rId135" Type="http://schemas.openxmlformats.org/officeDocument/2006/relationships/hyperlink" Target="https://www.amistadresearchcenter.org/" TargetMode="External"/><Relationship Id="rId156" Type="http://schemas.openxmlformats.org/officeDocument/2006/relationships/hyperlink" Target="https://pgaamcc.org/" TargetMode="External"/><Relationship Id="rId177" Type="http://schemas.openxmlformats.org/officeDocument/2006/relationships/hyperlink" Target="https://www.thegriotmuseum.com/" TargetMode="External"/><Relationship Id="rId198" Type="http://schemas.openxmlformats.org/officeDocument/2006/relationships/hyperlink" Target="https://www.africanamericanatelier.org/" TargetMode="External"/><Relationship Id="rId202" Type="http://schemas.openxmlformats.org/officeDocument/2006/relationships/hyperlink" Target="http://www.theroundhousemuseum.com/" TargetMode="External"/><Relationship Id="rId223" Type="http://schemas.openxmlformats.org/officeDocument/2006/relationships/hyperlink" Target="https://sandyground.wordpress.com/" TargetMode="External"/><Relationship Id="rId244" Type="http://schemas.openxmlformats.org/officeDocument/2006/relationships/hyperlink" Target="https://iaamuseum.org/" TargetMode="External"/><Relationship Id="rId18" Type="http://schemas.openxmlformats.org/officeDocument/2006/relationships/hyperlink" Target="https://aacclb.org/" TargetMode="External"/><Relationship Id="rId39" Type="http://schemas.openxmlformats.org/officeDocument/2006/relationships/hyperlink" Target="https://www.afroamcivilwar.org/" TargetMode="External"/><Relationship Id="rId265" Type="http://schemas.openxmlformats.org/officeDocument/2006/relationships/hyperlink" Target="https://www.google.com/search?source=hp&amp;ei=BpA2YMDbOfOPwbkPrf6NmAU&amp;iflsig=AINFCbYAAAAAYDaeFmuq4Hj9Py3E4n85peQpvfyyQRB2&amp;q=Brazos+Valley+African+American+Museum&amp;oq=Brazos+Valley+African+American+Museum&amp;gs_lcp=Cgdnd3Mtd2l6EAMyCwguEMcBEK8BEJMCUOMHWOMHYJMiaABwAHgAgAFoiAFokgEDMC4xmAEAoAECoAEBqgEHZ3dzLXdpeg&amp;sclient=gws-wiz&amp;ved=0ahUKEwjA9rf5iIPvAhXzRzABHS1_A1MQ4dUDCAg&amp;uact=5" TargetMode="External"/><Relationship Id="rId286" Type="http://schemas.openxmlformats.org/officeDocument/2006/relationships/hyperlink" Target="http://oldhalifax.com/county/ColemanMuseum/" TargetMode="External"/><Relationship Id="rId50" Type="http://schemas.openxmlformats.org/officeDocument/2006/relationships/hyperlink" Target="https://rileymuseum.org/" TargetMode="External"/><Relationship Id="rId104" Type="http://schemas.openxmlformats.org/officeDocument/2006/relationships/hyperlink" Target="https://www.dusablemuseum.org/plan-a-visit/" TargetMode="External"/><Relationship Id="rId125" Type="http://schemas.openxmlformats.org/officeDocument/2006/relationships/hyperlink" Target="https://www.tkaamuseum.org/" TargetMode="External"/><Relationship Id="rId146" Type="http://schemas.openxmlformats.org/officeDocument/2006/relationships/hyperlink" Target="https://aaffhs.org/" TargetMode="External"/><Relationship Id="rId167" Type="http://schemas.openxmlformats.org/officeDocument/2006/relationships/hyperlink" Target="https://www.google.com/search?q=motown+museum&amp;rlz=1C5CHFA_enUS696US697&amp;oq=Motown+Museum&amp;aqs=chrome.0.0i20i131i263i355i433j46i20i131i175i199i263i433j0l4j0i457j0l3.226j0j9&amp;sourceid=chrome&amp;ie=UTF-8" TargetMode="External"/><Relationship Id="rId188" Type="http://schemas.openxmlformats.org/officeDocument/2006/relationships/hyperlink" Target="https://bbkingmuseum.org/" TargetMode="External"/><Relationship Id="rId71" Type="http://schemas.openxmlformats.org/officeDocument/2006/relationships/hyperlink" Target="https://thekingcenter.org/" TargetMode="External"/><Relationship Id="rId92" Type="http://schemas.openxmlformats.org/officeDocument/2006/relationships/hyperlink" Target="https://www.cau.edu/art-museum/" TargetMode="External"/><Relationship Id="rId213" Type="http://schemas.openxmlformats.org/officeDocument/2006/relationships/hyperlink" Target="https://undergroundrailroadhistory.org/" TargetMode="External"/><Relationship Id="rId234" Type="http://schemas.openxmlformats.org/officeDocument/2006/relationships/hyperlink" Target="https://www.aampmuseum.org/" TargetMode="External"/><Relationship Id="rId2" Type="http://schemas.openxmlformats.org/officeDocument/2006/relationships/hyperlink" Target="https://www.troy.edu/student-life-resources/arts-culture/rosa-parks-museum/index.html" TargetMode="External"/><Relationship Id="rId29" Type="http://schemas.openxmlformats.org/officeDocument/2006/relationships/hyperlink" Target="https://www.moadsf.org/" TargetMode="External"/><Relationship Id="rId255" Type="http://schemas.openxmlformats.org/officeDocument/2006/relationships/hyperlink" Target="https://www.dunbarcarvermuseum.org/" TargetMode="External"/><Relationship Id="rId276" Type="http://schemas.openxmlformats.org/officeDocument/2006/relationships/hyperlink" Target="https://home.hamptonu.edu/msm/" TargetMode="External"/><Relationship Id="rId40" Type="http://schemas.openxmlformats.org/officeDocument/2006/relationships/hyperlink" Target="https://www.google.com/search?q=african+american+civil+war+museum&amp;rlz=1C5CHFA_enUS696US697&amp;oq=African+American+Civil+War+Museum&amp;aqs=chrome.0.0l2j46i175i199j0i22i30l2.848j0j7&amp;sourceid=chrome&amp;ie=UTF-8" TargetMode="External"/><Relationship Id="rId115" Type="http://schemas.openxmlformats.org/officeDocument/2006/relationships/hyperlink" Target="https://www.google.com/search?q=freetown+village+living+history+museum&amp;rlz=1C5CHFA_enUS696US697&amp;oq=Freetown+Village+Living+History+Museum&amp;aqs=chrome.0.0i355j46i175i199.156j0j9&amp;sourceid=chrome&amp;ie=UTF-8" TargetMode="External"/><Relationship Id="rId136" Type="http://schemas.openxmlformats.org/officeDocument/2006/relationships/hyperlink" Target="https://www.google.com/search?q=amistad+research+center&amp;rlz=1C5CHFA_enUS696US697&amp;oq=Amistad+Research+Center&amp;aqs=chrome.0.0i355j46i175i199j0i457j0l2.582j0j7&amp;sourceid=chrome&amp;ie=UTF-8" TargetMode="External"/><Relationship Id="rId157" Type="http://schemas.openxmlformats.org/officeDocument/2006/relationships/hyperlink" Target="https://johnwesleychurch.org/" TargetMode="External"/><Relationship Id="rId178" Type="http://schemas.openxmlformats.org/officeDocument/2006/relationships/hyperlink" Target="https://mostateparks.com/park/scott-joplin-house-state-historic-site" TargetMode="External"/><Relationship Id="rId61" Type="http://schemas.openxmlformats.org/officeDocument/2006/relationships/hyperlink" Target="https://www.google.com/search?q=The+Wells%E2%80%99+Built+Museum+of+African+American+History+and+Culture&amp;rlz=1C5CHFA_enUS696US697&amp;oq=The+Wells%E2%80%99+Built+Museum+of+African+American+History+and+Culture&amp;aqs=chrome..69i57j0i10i22i30j0i22i30.287j0j4&amp;sourceid=chrome&amp;ie=UTF-8" TargetMode="External"/><Relationship Id="rId82" Type="http://schemas.openxmlformats.org/officeDocument/2006/relationships/hyperlink" Target="https://rmgcivilrightsmuseum.com/" TargetMode="External"/><Relationship Id="rId199" Type="http://schemas.openxmlformats.org/officeDocument/2006/relationships/hyperlink" Target="https://www.sitinmovement.org/" TargetMode="External"/><Relationship Id="rId203" Type="http://schemas.openxmlformats.org/officeDocument/2006/relationships/hyperlink" Target="https://www.google.com/search?q=Oliver+Nestus+Freeman+Round+House+Museum&amp;rlz=1C5CHFA_enUS696US697&amp;oq=Oliver+Nestus+Freeman+Round+House+Museum&amp;aqs=chrome..69i57j46i13i175i199.240j0j7&amp;sourceid=chrome&amp;ie=UTF-8" TargetMode="External"/><Relationship Id="rId19" Type="http://schemas.openxmlformats.org/officeDocument/2006/relationships/hyperlink" Target="https://aaacc.org/" TargetMode="External"/><Relationship Id="rId224" Type="http://schemas.openxmlformats.org/officeDocument/2006/relationships/hyperlink" Target="https://www.aamcle.org/" TargetMode="External"/><Relationship Id="rId245" Type="http://schemas.openxmlformats.org/officeDocument/2006/relationships/hyperlink" Target="http://www.oldslavemartmuseum.com/" TargetMode="External"/><Relationship Id="rId266" Type="http://schemas.openxmlformats.org/officeDocument/2006/relationships/hyperlink" Target="https://aamdallas.org/" TargetMode="External"/><Relationship Id="rId287" Type="http://schemas.openxmlformats.org/officeDocument/2006/relationships/hyperlink" Target="https://www.google.com/search?q=L.+E.+Coleman+African+American+Museum&amp;rlz=1C5CHFA_enUS696US697&amp;oq=L.+E.+Coleman+African+American+Museum&amp;aqs=chrome..69i57.112j0j9&amp;sourceid=chrome&amp;ie=UTF-8" TargetMode="External"/><Relationship Id="rId30" Type="http://schemas.openxmlformats.org/officeDocument/2006/relationships/hyperlink" Target="https://history.denverlibrary.org/blair" TargetMode="External"/><Relationship Id="rId105" Type="http://schemas.openxmlformats.org/officeDocument/2006/relationships/hyperlink" Target="http://www.african-americancultural.org/" TargetMode="External"/><Relationship Id="rId126" Type="http://schemas.openxmlformats.org/officeDocument/2006/relationships/hyperlink" Target="https://www.google.com/search?q=the+kansas+african+american+museum&amp;rlz=1C5CHFA_enUS696US697&amp;oq=The+Kansas+African+American+Museum&amp;aqs=chrome.0.0i355i457j46i175i199.481j0j9&amp;sourceid=chrome&amp;ie=UTF-8" TargetMode="External"/><Relationship Id="rId147" Type="http://schemas.openxmlformats.org/officeDocument/2006/relationships/hyperlink" Target="https://bdmuseum.maryland.gov/" TargetMode="External"/><Relationship Id="rId168" Type="http://schemas.openxmlformats.org/officeDocument/2006/relationships/hyperlink" Target="https://americanjazzmuseum.org/" TargetMode="External"/><Relationship Id="rId51" Type="http://schemas.openxmlformats.org/officeDocument/2006/relationships/hyperlink" Target="https://www.google.com/search?q=John+G.+Riley+Center%2FMuseum+of+African+American+History+and+Culture&amp;rlz=1C5CHFA_enUS696US697&amp;oq=John+G.+Riley+Center%2FMuseum+of+African+American+History+and+Culture&amp;aqs=chrome..69i57j69i64.566j0j7&amp;sourceid=chrome&amp;ie=UTF-8" TargetMode="External"/><Relationship Id="rId72" Type="http://schemas.openxmlformats.org/officeDocument/2006/relationships/hyperlink" Target="https://www.nps.gov/malu/index.htm" TargetMode="External"/><Relationship Id="rId93" Type="http://schemas.openxmlformats.org/officeDocument/2006/relationships/hyperlink" Target="https://jackhadleyblackhistorymuseum.com/" TargetMode="External"/><Relationship Id="rId189" Type="http://schemas.openxmlformats.org/officeDocument/2006/relationships/hyperlink" Target="https://www.nps.gov/memy/index.htm" TargetMode="External"/><Relationship Id="rId3" Type="http://schemas.openxmlformats.org/officeDocument/2006/relationships/hyperlink" Target="https://www.aamu.edu/academics/library-learning-resources-center/state-black-archives-museum/" TargetMode="External"/><Relationship Id="rId214" Type="http://schemas.openxmlformats.org/officeDocument/2006/relationships/hyperlink" Target="https://www.weeksvillesociety.org/" TargetMode="External"/><Relationship Id="rId235" Type="http://schemas.openxmlformats.org/officeDocument/2006/relationships/hyperlink" Target="https://lwfsm.com/" TargetMode="External"/><Relationship Id="rId256" Type="http://schemas.openxmlformats.org/officeDocument/2006/relationships/hyperlink" Target="https://www.alexhaleymuseum.org/" TargetMode="External"/><Relationship Id="rId277" Type="http://schemas.openxmlformats.org/officeDocument/2006/relationships/hyperlink" Target="http://laurelgroveschool.org/" TargetMode="External"/><Relationship Id="rId116" Type="http://schemas.openxmlformats.org/officeDocument/2006/relationships/hyperlink" Target="https://www.purdue.edu/bcc/" TargetMode="External"/><Relationship Id="rId137" Type="http://schemas.openxmlformats.org/officeDocument/2006/relationships/hyperlink" Target="https://www.riverroadaam.org/" TargetMode="External"/><Relationship Id="rId158" Type="http://schemas.openxmlformats.org/officeDocument/2006/relationships/hyperlink" Target="https://www.aachm.org/" TargetMode="External"/><Relationship Id="rId20" Type="http://schemas.openxmlformats.org/officeDocument/2006/relationships/hyperlink" Target="https://www.maaala.org/" TargetMode="External"/><Relationship Id="rId41" Type="http://schemas.openxmlformats.org/officeDocument/2006/relationships/hyperlink" Target="https://johnwesleychurch.org/" TargetMode="External"/><Relationship Id="rId62" Type="http://schemas.openxmlformats.org/officeDocument/2006/relationships/hyperlink" Target="https://www.howardthurmanhome.com/" TargetMode="External"/><Relationship Id="rId83" Type="http://schemas.openxmlformats.org/officeDocument/2006/relationships/hyperlink" Target="https://www.google.com/search?q=ralph+mark+gilbert+civil+rights+museum&amp;rlz=1C5CHFA_enUS696US697&amp;oq=Ralph+Mark+Gilbert+Civil+Rights+Museum&amp;aqs=chrome.0.0i355i457j46i175i199j0j0i22i30l6.170j0j9&amp;sourceid=chrome&amp;ie=UTF-8" TargetMode="External"/><Relationship Id="rId179" Type="http://schemas.openxmlformats.org/officeDocument/2006/relationships/hyperlink" Target="https://visitmississippi.org/things-to-do/civil-rights/amzie-moore-house/" TargetMode="External"/><Relationship Id="rId190" Type="http://schemas.openxmlformats.org/officeDocument/2006/relationships/hyperlink" Target="https://mcrm.mdah.ms.gov/" TargetMode="External"/><Relationship Id="rId204" Type="http://schemas.openxmlformats.org/officeDocument/2006/relationships/hyperlink" Target="https://gpblackhistorymuseum.org/" TargetMode="External"/><Relationship Id="rId225" Type="http://schemas.openxmlformats.org/officeDocument/2006/relationships/hyperlink" Target="https://www.ugrrm.org/" TargetMode="External"/><Relationship Id="rId246" Type="http://schemas.openxmlformats.org/officeDocument/2006/relationships/hyperlink" Target="http://www.penncenter.com/" TargetMode="External"/><Relationship Id="rId267" Type="http://schemas.openxmlformats.org/officeDocument/2006/relationships/hyperlink" Target="https://www.google.com/search?ei=0482YIqTOuuKwbkPmrqzkA8&amp;q=African+American+Museum+of+Dallas&amp;oq=African+American+Museum+of+Dallas&amp;gs_lcp=Cgdnd3Mtd2l6EAMyCwguEMcBEK8BEJMCMgYIABAWEB4yBggAEBYQHjIGCAAQFhAeMgYIABAWEB4yBggAEBYQHjIGCAAQFhAeMgYIABAWEB4yBggAEBYQHjIGCAAQFhAeOgcIABBHELADUIQRWIkaYOchaAJwAngAgAGGAYgB-gGSAQMwLjKYAQCgAQGgAQKqAQdnd3Mtd2l6sAEAyAEFwAEB&amp;sclient=gws-wiz&amp;ved=0ahUKEwjKyI_hiIPvAhVrRTABHRrdDPIQ4dUDCAw&amp;uact=5" TargetMode="External"/><Relationship Id="rId288" Type="http://schemas.openxmlformats.org/officeDocument/2006/relationships/hyperlink" Target="http://www.arlingtonblackheritage.org/" TargetMode="External"/><Relationship Id="rId106" Type="http://schemas.openxmlformats.org/officeDocument/2006/relationships/hyperlink" Target="https://www.google.com/search?q=African+American+Cultural+and+Genealogical+Society+of+Illinois%2C+Inc.%2C+Museum&amp;rlz=1C5CHFA_enUS696US697&amp;oq=African+American+Cultural+and+Genealogical+Society+of+Illinois%2C+Inc.%2C+Museum&amp;aqs=chrome..69i57.815j0j9&amp;sourceid=chrome&amp;ie=UTF-8" TargetMode="External"/><Relationship Id="rId127" Type="http://schemas.openxmlformats.org/officeDocument/2006/relationships/hyperlink" Target="https://www.nps.gov/brvb/index.htm" TargetMode="External"/><Relationship Id="rId10" Type="http://schemas.openxmlformats.org/officeDocument/2006/relationships/hyperlink" Target="https://www.nps.gov/tuai/index.htm" TargetMode="External"/><Relationship Id="rId31" Type="http://schemas.openxmlformats.org/officeDocument/2006/relationships/hyperlink" Target="https://www.google.com/search?q=blair-caldwell+african+american+research+library&amp;rlz=1C5CHFA_enUS696US697&amp;oq=Blair-Caldwell+African+American+Research+Library&amp;aqs=chrome.0.0i355j46i175i199j0i22i30l2.688j0j7&amp;sourceid=chrome&amp;ie=UTF-8" TargetMode="External"/><Relationship Id="rId52" Type="http://schemas.openxmlformats.org/officeDocument/2006/relationships/hyperlink" Target="http://www.lbbrown.com/" TargetMode="External"/><Relationship Id="rId73" Type="http://schemas.openxmlformats.org/officeDocument/2006/relationships/hyperlink" Target="https://www.fulcolibrary.org/auburn-avenue-research-library/" TargetMode="External"/><Relationship Id="rId94" Type="http://schemas.openxmlformats.org/officeDocument/2006/relationships/hyperlink" Target="https://mcaam.org/" TargetMode="External"/><Relationship Id="rId148" Type="http://schemas.openxmlformats.org/officeDocument/2006/relationships/hyperlink" Target="https://www.google.com/search?q=banneker-douglass+museum&amp;rlz=1C5CHFA_enUS696US697&amp;oq=Banneker-Douglass+Museum&amp;aqs=chrome.0.0i355j46i175i199j0i22i30l4.203j0j9&amp;sourceid=chrome&amp;ie=UTF-8" TargetMode="External"/><Relationship Id="rId169" Type="http://schemas.openxmlformats.org/officeDocument/2006/relationships/hyperlink" Target="https://georgevashonmuseum.org/about-us" TargetMode="External"/><Relationship Id="rId4" Type="http://schemas.openxmlformats.org/officeDocument/2006/relationships/hyperlink" Target="https://www.bcri.org/" TargetMode="External"/><Relationship Id="rId180" Type="http://schemas.openxmlformats.org/officeDocument/2006/relationships/hyperlink" Target="https://freedomhousecanton.org/" TargetMode="External"/><Relationship Id="rId215" Type="http://schemas.openxmlformats.org/officeDocument/2006/relationships/hyperlink" Target="https://www.louisarmstronghouse.org/faq-section/the-museum/" TargetMode="External"/><Relationship Id="rId236" Type="http://schemas.openxmlformats.org/officeDocument/2006/relationships/hyperlink" Target="https://acesveteransmuseum.com/" TargetMode="External"/><Relationship Id="rId257" Type="http://schemas.openxmlformats.org/officeDocument/2006/relationships/hyperlink" Target="https://thewitherscollection.com/" TargetMode="External"/><Relationship Id="rId278" Type="http://schemas.openxmlformats.org/officeDocument/2006/relationships/hyperlink" Target="http://www.newsomehouse.org/" TargetMode="External"/><Relationship Id="rId42" Type="http://schemas.openxmlformats.org/officeDocument/2006/relationships/hyperlink" Target="https://nmaahc.si.edu/" TargetMode="External"/><Relationship Id="rId84" Type="http://schemas.openxmlformats.org/officeDocument/2006/relationships/hyperlink" Target="https://chsgeorgia.org/pin-point-heritage-museum/" TargetMode="External"/><Relationship Id="rId138" Type="http://schemas.openxmlformats.org/officeDocument/2006/relationships/hyperlink" Target="https://www.whitneyplantation.org/" TargetMode="External"/><Relationship Id="rId191" Type="http://schemas.openxmlformats.org/officeDocument/2006/relationships/hyperlink" Target="https://historicsites.nc.gov/all-sites/charlotte-hawkins-brown-museum" TargetMode="External"/><Relationship Id="rId205" Type="http://schemas.openxmlformats.org/officeDocument/2006/relationships/hyperlink" Target="http://blackheritagetrailnh.org/" TargetMode="External"/><Relationship Id="rId247" Type="http://schemas.openxmlformats.org/officeDocument/2006/relationships/hyperlink" Target="https://www.caaam.org/" TargetMode="External"/><Relationship Id="rId107" Type="http://schemas.openxmlformats.org/officeDocument/2006/relationships/hyperlink" Target="https://shorefrontlegacy.org/" TargetMode="External"/><Relationship Id="rId289" Type="http://schemas.openxmlformats.org/officeDocument/2006/relationships/hyperlink" Target="https://www.portsmouthcclm.com/about/" TargetMode="External"/><Relationship Id="rId11" Type="http://schemas.openxmlformats.org/officeDocument/2006/relationships/hyperlink" Target="https://ahc.alabama.gov/properties/freedomrides/freedomrides.aspx" TargetMode="External"/><Relationship Id="rId53" Type="http://schemas.openxmlformats.org/officeDocument/2006/relationships/hyperlink" Target="https://www.google.com/search?q=L.B.+Brown+House+Museum&amp;rlz=1C5CHFA_enUS696US697&amp;oq=L.B.+Brown+House+Museum&amp;aqs=chrome..69i57j33i22i29i30.188j0j9&amp;sourceid=chrome&amp;ie=UTF-8" TargetMode="External"/><Relationship Id="rId149" Type="http://schemas.openxmlformats.org/officeDocument/2006/relationships/hyperlink" Target="https://driskellcenter.umd.edu/" TargetMode="External"/><Relationship Id="rId95" Type="http://schemas.openxmlformats.org/officeDocument/2006/relationships/hyperlink" Target="https://www.willowhillheritage.org/" TargetMode="External"/><Relationship Id="rId160" Type="http://schemas.openxmlformats.org/officeDocument/2006/relationships/hyperlink" Target="http://www.graama.org/" TargetMode="External"/><Relationship Id="rId216" Type="http://schemas.openxmlformats.org/officeDocument/2006/relationships/hyperlink" Target="https://www.johnwjonesmuseum.org/" TargetMode="External"/><Relationship Id="rId258" Type="http://schemas.openxmlformats.org/officeDocument/2006/relationships/hyperlink" Target="https://wchandymemphis.org/wchandy.html" TargetMode="External"/><Relationship Id="rId22" Type="http://schemas.openxmlformats.org/officeDocument/2006/relationships/hyperlink" Target="http://www.parks.ca.gov/?page_id=583" TargetMode="External"/><Relationship Id="rId64" Type="http://schemas.openxmlformats.org/officeDocument/2006/relationships/hyperlink" Target="https://www.ritzjacksonville.com/" TargetMode="External"/><Relationship Id="rId118" Type="http://schemas.openxmlformats.org/officeDocument/2006/relationships/hyperlink" Target="https://www.google.com/search?q=archives+of+african+american+music+%26+culture&amp;rlz=1C5CHFA_enUS696US697&amp;oq=Archives+of+African+American+Music+%26+Culture&amp;aqs=chrome.0.0i355j46i175i199.225j0j9&amp;sourceid=chrome&amp;ie=UTF-8" TargetMode="External"/><Relationship Id="rId171" Type="http://schemas.openxmlformats.org/officeDocument/2006/relationships/hyperlink" Target="https://nationalbluesmuseum.org/" TargetMode="External"/><Relationship Id="rId227" Type="http://schemas.openxmlformats.org/officeDocument/2006/relationships/hyperlink" Target="https://freedomcenter.org/" TargetMode="External"/><Relationship Id="rId269" Type="http://schemas.openxmlformats.org/officeDocument/2006/relationships/hyperlink" Target="https://www.tarrantcountyblackhistory.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979"/>
  <sheetViews>
    <sheetView tabSelected="1" workbookViewId="0">
      <pane ySplit="1" topLeftCell="A2" activePane="bottomLeft" state="frozen"/>
      <selection pane="bottomLeft" activeCell="H6" sqref="H6"/>
    </sheetView>
  </sheetViews>
  <sheetFormatPr baseColWidth="10" defaultColWidth="14.5" defaultRowHeight="15" customHeight="1"/>
  <cols>
    <col min="1" max="1" width="18.5" customWidth="1"/>
    <col min="2" max="2" width="63.83203125" customWidth="1"/>
    <col min="3" max="3" width="55.5" customWidth="1"/>
    <col min="4" max="4" width="5.5" customWidth="1"/>
    <col min="5" max="5" width="66.5" customWidth="1"/>
    <col min="6" max="6" width="19.33203125" customWidth="1"/>
    <col min="7" max="7" width="28.33203125" customWidth="1"/>
    <col min="8" max="8" width="84.33203125" customWidth="1"/>
    <col min="9" max="21" width="8.6640625" customWidth="1"/>
  </cols>
  <sheetData>
    <row r="1" spans="1:8" ht="17">
      <c r="A1" s="8" t="s">
        <v>1282</v>
      </c>
      <c r="B1" s="8" t="s">
        <v>0</v>
      </c>
      <c r="C1" s="8" t="s">
        <v>1</v>
      </c>
      <c r="D1" s="9" t="s">
        <v>2</v>
      </c>
      <c r="E1" s="10" t="s">
        <v>3</v>
      </c>
      <c r="F1" s="9" t="s">
        <v>4</v>
      </c>
      <c r="G1" s="9" t="s">
        <v>5</v>
      </c>
      <c r="H1" s="9" t="s">
        <v>6</v>
      </c>
    </row>
    <row r="2" spans="1:8" ht="17">
      <c r="A2" s="11" t="s">
        <v>7</v>
      </c>
      <c r="B2" s="11" t="s">
        <v>8</v>
      </c>
      <c r="C2" s="11" t="s">
        <v>9</v>
      </c>
      <c r="D2" s="12" t="str">
        <f ca="1">IFERROR(__xludf.DUMMYFUNCTION("REGEXEXTRACT(E2,""[A-Z]{2,}"")"),"AL")</f>
        <v>AL</v>
      </c>
      <c r="E2" s="13" t="s">
        <v>10</v>
      </c>
      <c r="F2" s="14" t="s">
        <v>11</v>
      </c>
      <c r="G2" s="14" t="s">
        <v>12</v>
      </c>
      <c r="H2" s="14" t="s">
        <v>13</v>
      </c>
    </row>
    <row r="3" spans="1:8" ht="34">
      <c r="A3" s="11" t="s">
        <v>7</v>
      </c>
      <c r="B3" s="11" t="s">
        <v>14</v>
      </c>
      <c r="C3" s="11" t="s">
        <v>15</v>
      </c>
      <c r="D3" s="12" t="str">
        <f ca="1">IFERROR(__xludf.DUMMYFUNCTION("REGEXEXTRACT(E3,""[A-Z]{2,}"")"),"AL")</f>
        <v>AL</v>
      </c>
      <c r="E3" s="15" t="s">
        <v>16</v>
      </c>
      <c r="F3" s="14" t="s">
        <v>17</v>
      </c>
      <c r="G3" s="14" t="s">
        <v>12</v>
      </c>
      <c r="H3" s="14" t="s">
        <v>18</v>
      </c>
    </row>
    <row r="4" spans="1:8" ht="34">
      <c r="A4" s="11" t="s">
        <v>7</v>
      </c>
      <c r="B4" s="11" t="s">
        <v>19</v>
      </c>
      <c r="C4" s="11" t="s">
        <v>20</v>
      </c>
      <c r="D4" s="12" t="str">
        <f ca="1">IFERROR(__xludf.DUMMYFUNCTION("REGEXEXTRACT(E4,""[A-Z]{2,}"")"),"AL")</f>
        <v>AL</v>
      </c>
      <c r="E4" s="15" t="s">
        <v>21</v>
      </c>
      <c r="F4" s="14" t="s">
        <v>22</v>
      </c>
      <c r="G4" s="14" t="s">
        <v>23</v>
      </c>
      <c r="H4" s="14" t="s">
        <v>24</v>
      </c>
    </row>
    <row r="5" spans="1:8" ht="17">
      <c r="A5" s="11" t="s">
        <v>7</v>
      </c>
      <c r="B5" s="11" t="s">
        <v>25</v>
      </c>
      <c r="C5" s="11" t="s">
        <v>26</v>
      </c>
      <c r="D5" s="12" t="str">
        <f ca="1">IFERROR(__xludf.DUMMYFUNCTION("REGEXEXTRACT(E5,""[A-Z]{2,}"")"),"AL")</f>
        <v>AL</v>
      </c>
      <c r="E5" s="15" t="s">
        <v>27</v>
      </c>
      <c r="F5" s="14" t="s">
        <v>28</v>
      </c>
      <c r="G5" s="14" t="s">
        <v>12</v>
      </c>
      <c r="H5" s="14" t="s">
        <v>29</v>
      </c>
    </row>
    <row r="6" spans="1:8" ht="17">
      <c r="A6" s="11" t="s">
        <v>7</v>
      </c>
      <c r="B6" s="11" t="s">
        <v>30</v>
      </c>
      <c r="C6" s="11" t="s">
        <v>31</v>
      </c>
      <c r="D6" s="12" t="str">
        <f ca="1">IFERROR(__xludf.DUMMYFUNCTION("REGEXEXTRACT(E6,""[A-Z]{2,}"")"),"AL")</f>
        <v>AL</v>
      </c>
      <c r="E6" s="15" t="s">
        <v>32</v>
      </c>
      <c r="F6" s="14" t="s">
        <v>33</v>
      </c>
      <c r="G6" s="14" t="s">
        <v>12</v>
      </c>
      <c r="H6" s="14" t="s">
        <v>34</v>
      </c>
    </row>
    <row r="7" spans="1:8" ht="17">
      <c r="A7" s="11" t="s">
        <v>7</v>
      </c>
      <c r="B7" s="11" t="s">
        <v>35</v>
      </c>
      <c r="C7" s="16" t="s">
        <v>36</v>
      </c>
      <c r="D7" s="14" t="s">
        <v>37</v>
      </c>
      <c r="E7" s="15" t="s">
        <v>38</v>
      </c>
      <c r="F7" s="14"/>
      <c r="G7" s="14" t="s">
        <v>39</v>
      </c>
      <c r="H7" s="14" t="s">
        <v>40</v>
      </c>
    </row>
    <row r="8" spans="1:8" ht="34">
      <c r="A8" s="11" t="s">
        <v>7</v>
      </c>
      <c r="B8" s="11" t="s">
        <v>41</v>
      </c>
      <c r="C8" s="11" t="s">
        <v>42</v>
      </c>
      <c r="D8" s="14" t="s">
        <v>37</v>
      </c>
      <c r="E8" s="15" t="s">
        <v>43</v>
      </c>
      <c r="F8" s="14" t="s">
        <v>44</v>
      </c>
      <c r="G8" s="14" t="s">
        <v>45</v>
      </c>
      <c r="H8" s="14" t="s">
        <v>46</v>
      </c>
    </row>
    <row r="9" spans="1:8" ht="17">
      <c r="A9" s="11" t="s">
        <v>7</v>
      </c>
      <c r="B9" s="11" t="s">
        <v>47</v>
      </c>
      <c r="C9" s="11" t="s">
        <v>48</v>
      </c>
      <c r="D9" s="12" t="str">
        <f ca="1">IFERROR(__xludf.DUMMYFUNCTION("REGEXEXTRACT(E9,""[A-Z]{2,}"")"),"AL")</f>
        <v>AL</v>
      </c>
      <c r="E9" s="15" t="s">
        <v>49</v>
      </c>
      <c r="F9" s="14" t="s">
        <v>50</v>
      </c>
      <c r="G9" s="14" t="s">
        <v>12</v>
      </c>
      <c r="H9" s="14" t="s">
        <v>51</v>
      </c>
    </row>
    <row r="10" spans="1:8" ht="21.75" customHeight="1">
      <c r="A10" s="11" t="s">
        <v>7</v>
      </c>
      <c r="B10" s="11" t="s">
        <v>52</v>
      </c>
      <c r="C10" s="11" t="s">
        <v>53</v>
      </c>
      <c r="D10" s="14" t="s">
        <v>37</v>
      </c>
      <c r="E10" s="15" t="s">
        <v>54</v>
      </c>
      <c r="F10" s="14" t="s">
        <v>55</v>
      </c>
      <c r="G10" s="14" t="s">
        <v>12</v>
      </c>
      <c r="H10" s="14" t="s">
        <v>56</v>
      </c>
    </row>
    <row r="11" spans="1:8" ht="17">
      <c r="A11" s="11" t="s">
        <v>7</v>
      </c>
      <c r="B11" s="11" t="s">
        <v>57</v>
      </c>
      <c r="C11" s="11" t="s">
        <v>58</v>
      </c>
      <c r="D11" s="12" t="str">
        <f ca="1">IFERROR(__xludf.DUMMYFUNCTION("REGEXEXTRACT(E11,""[A-Z]{2,}"")"),"AL")</f>
        <v>AL</v>
      </c>
      <c r="E11" s="15" t="s">
        <v>59</v>
      </c>
      <c r="F11" s="14" t="s">
        <v>60</v>
      </c>
      <c r="G11" s="14" t="s">
        <v>61</v>
      </c>
      <c r="H11" s="14" t="s">
        <v>62</v>
      </c>
    </row>
    <row r="12" spans="1:8" ht="17">
      <c r="A12" s="11" t="s">
        <v>63</v>
      </c>
      <c r="B12" s="11" t="s">
        <v>64</v>
      </c>
      <c r="C12" s="17" t="s">
        <v>65</v>
      </c>
      <c r="D12" s="14" t="str">
        <f ca="1">IFERROR(__xludf.DUMMYFUNCTION("REGEXEXTRACT(E12,""[A-Z]{2,}"")"),"AL")</f>
        <v>AL</v>
      </c>
      <c r="E12" s="13" t="s">
        <v>66</v>
      </c>
      <c r="F12" s="14" t="s">
        <v>67</v>
      </c>
      <c r="G12" s="14" t="s">
        <v>61</v>
      </c>
      <c r="H12" s="14" t="s">
        <v>68</v>
      </c>
    </row>
    <row r="13" spans="1:8" ht="17">
      <c r="A13" s="11" t="s">
        <v>7</v>
      </c>
      <c r="B13" s="11" t="s">
        <v>69</v>
      </c>
      <c r="C13" s="11" t="s">
        <v>70</v>
      </c>
      <c r="D13" s="14" t="s">
        <v>37</v>
      </c>
      <c r="E13" s="13" t="s">
        <v>71</v>
      </c>
      <c r="F13" s="14" t="s">
        <v>72</v>
      </c>
      <c r="G13" s="14" t="s">
        <v>12</v>
      </c>
      <c r="H13" s="14" t="s">
        <v>73</v>
      </c>
    </row>
    <row r="14" spans="1:8" ht="17">
      <c r="A14" s="11" t="s">
        <v>7</v>
      </c>
      <c r="B14" s="11" t="s">
        <v>74</v>
      </c>
      <c r="C14" s="11" t="s">
        <v>75</v>
      </c>
      <c r="D14" s="14" t="s">
        <v>37</v>
      </c>
      <c r="E14" s="13" t="s">
        <v>76</v>
      </c>
      <c r="F14" s="14" t="s">
        <v>77</v>
      </c>
      <c r="G14" s="14" t="s">
        <v>78</v>
      </c>
      <c r="H14" s="14" t="s">
        <v>79</v>
      </c>
    </row>
    <row r="15" spans="1:8" ht="34">
      <c r="A15" s="11" t="s">
        <v>7</v>
      </c>
      <c r="B15" s="11" t="s">
        <v>80</v>
      </c>
      <c r="C15" s="11" t="s">
        <v>81</v>
      </c>
      <c r="D15" s="12" t="str">
        <f ca="1">IFERROR(__xludf.DUMMYFUNCTION("REGEXEXTRACT(E15,""[A-Z]{2,}"")"),"AR")</f>
        <v>AR</v>
      </c>
      <c r="E15" s="13" t="s">
        <v>82</v>
      </c>
      <c r="F15" s="14" t="s">
        <v>83</v>
      </c>
      <c r="G15" s="14" t="s">
        <v>39</v>
      </c>
      <c r="H15" s="14" t="s">
        <v>84</v>
      </c>
    </row>
    <row r="16" spans="1:8" ht="17">
      <c r="A16" s="11" t="s">
        <v>1283</v>
      </c>
      <c r="B16" s="11" t="s">
        <v>85</v>
      </c>
      <c r="C16" s="11" t="s">
        <v>86</v>
      </c>
      <c r="D16" s="14" t="s">
        <v>87</v>
      </c>
      <c r="E16" s="13" t="s">
        <v>88</v>
      </c>
      <c r="F16" s="14" t="s">
        <v>89</v>
      </c>
      <c r="G16" s="14" t="s">
        <v>90</v>
      </c>
      <c r="H16" s="14" t="s">
        <v>91</v>
      </c>
    </row>
    <row r="17" spans="1:21" ht="17">
      <c r="A17" s="11" t="s">
        <v>7</v>
      </c>
      <c r="B17" s="11" t="s">
        <v>92</v>
      </c>
      <c r="C17" s="11" t="s">
        <v>93</v>
      </c>
      <c r="D17" s="12" t="str">
        <f ca="1">IFERROR(__xludf.DUMMYFUNCTION("REGEXEXTRACT(E17,""[A-Z]{2,}"")"),"AZ")</f>
        <v>AZ</v>
      </c>
      <c r="E17" s="13" t="s">
        <v>94</v>
      </c>
      <c r="F17" s="14" t="s">
        <v>95</v>
      </c>
      <c r="G17" s="14" t="s">
        <v>39</v>
      </c>
      <c r="H17" s="14" t="s">
        <v>96</v>
      </c>
    </row>
    <row r="18" spans="1:21" ht="15.75" customHeight="1">
      <c r="A18" s="11" t="s">
        <v>7</v>
      </c>
      <c r="B18" s="17" t="s">
        <v>97</v>
      </c>
      <c r="C18" s="17" t="s">
        <v>98</v>
      </c>
      <c r="D18" s="16" t="s">
        <v>99</v>
      </c>
      <c r="E18" s="13" t="s">
        <v>100</v>
      </c>
      <c r="F18" s="12"/>
      <c r="G18" s="14" t="s">
        <v>61</v>
      </c>
      <c r="H18" s="14" t="s">
        <v>101</v>
      </c>
    </row>
    <row r="19" spans="1:21" ht="15.75" customHeight="1">
      <c r="A19" s="11" t="s">
        <v>7</v>
      </c>
      <c r="B19" s="11" t="s">
        <v>102</v>
      </c>
      <c r="C19" s="11" t="s">
        <v>103</v>
      </c>
      <c r="D19" s="14" t="s">
        <v>99</v>
      </c>
      <c r="E19" s="13" t="s">
        <v>104</v>
      </c>
      <c r="F19" s="14" t="s">
        <v>105</v>
      </c>
      <c r="G19" s="14" t="s">
        <v>90</v>
      </c>
      <c r="H19" s="14" t="s">
        <v>106</v>
      </c>
    </row>
    <row r="20" spans="1:21" ht="17">
      <c r="A20" s="11" t="s">
        <v>7</v>
      </c>
      <c r="B20" s="11" t="s">
        <v>107</v>
      </c>
      <c r="C20" s="11" t="s">
        <v>108</v>
      </c>
      <c r="D20" s="14" t="s">
        <v>99</v>
      </c>
      <c r="E20" s="13" t="s">
        <v>109</v>
      </c>
      <c r="F20" s="14" t="s">
        <v>110</v>
      </c>
      <c r="G20" s="14" t="s">
        <v>111</v>
      </c>
      <c r="H20" s="14" t="s">
        <v>112</v>
      </c>
    </row>
    <row r="21" spans="1:21" ht="17">
      <c r="A21" s="11" t="s">
        <v>7</v>
      </c>
      <c r="B21" s="11" t="s">
        <v>113</v>
      </c>
      <c r="C21" s="11" t="s">
        <v>114</v>
      </c>
      <c r="D21" s="12" t="str">
        <f ca="1">IFERROR(__xludf.DUMMYFUNCTION("REGEXEXTRACT(E21,""[A-Z]{2,}"")"),"CA")</f>
        <v>CA</v>
      </c>
      <c r="E21" s="13" t="s">
        <v>115</v>
      </c>
      <c r="F21" s="14" t="s">
        <v>116</v>
      </c>
      <c r="G21" s="14" t="s">
        <v>111</v>
      </c>
      <c r="H21" s="14" t="s">
        <v>117</v>
      </c>
    </row>
    <row r="22" spans="1:21" ht="17">
      <c r="A22" s="11" t="s">
        <v>7</v>
      </c>
      <c r="B22" s="11" t="s">
        <v>118</v>
      </c>
      <c r="C22" s="11" t="s">
        <v>119</v>
      </c>
      <c r="D22" s="12" t="str">
        <f ca="1">IFERROR(__xludf.DUMMYFUNCTION("REGEXEXTRACT(E22,""[A-Z]{2,}"")"),"CA")</f>
        <v>CA</v>
      </c>
      <c r="E22" s="13" t="s">
        <v>120</v>
      </c>
      <c r="F22" s="14" t="s">
        <v>121</v>
      </c>
      <c r="G22" s="14" t="s">
        <v>111</v>
      </c>
      <c r="H22" s="14" t="s">
        <v>122</v>
      </c>
    </row>
    <row r="23" spans="1:21" ht="16.5" customHeight="1">
      <c r="A23" s="11" t="s">
        <v>7</v>
      </c>
      <c r="B23" s="18" t="s">
        <v>123</v>
      </c>
      <c r="C23" s="18" t="s">
        <v>124</v>
      </c>
      <c r="D23" s="19" t="str">
        <f ca="1">IFERROR(__xludf.DUMMYFUNCTION("REGEXEXTRACT(E23,""[A-Z]{2,}"")"),"CA")</f>
        <v>CA</v>
      </c>
      <c r="E23" s="20" t="s">
        <v>125</v>
      </c>
      <c r="F23" s="14" t="s">
        <v>126</v>
      </c>
      <c r="G23" s="19" t="s">
        <v>39</v>
      </c>
      <c r="H23" s="19" t="s">
        <v>127</v>
      </c>
      <c r="I23" s="5"/>
      <c r="J23" s="5"/>
      <c r="K23" s="5"/>
      <c r="L23" s="5"/>
      <c r="M23" s="5"/>
      <c r="N23" s="5"/>
      <c r="O23" s="5"/>
      <c r="P23" s="5"/>
      <c r="Q23" s="5"/>
      <c r="R23" s="5"/>
      <c r="S23" s="5"/>
      <c r="T23" s="5"/>
      <c r="U23" s="5"/>
    </row>
    <row r="24" spans="1:21" ht="17">
      <c r="A24" s="11" t="s">
        <v>7</v>
      </c>
      <c r="B24" s="11" t="s">
        <v>128</v>
      </c>
      <c r="C24" s="11" t="s">
        <v>129</v>
      </c>
      <c r="D24" s="12" t="str">
        <f ca="1">IFERROR(__xludf.DUMMYFUNCTION("REGEXEXTRACT(E24,""[A-Z]{2,}"")"),"CA")</f>
        <v>CA</v>
      </c>
      <c r="E24" s="13" t="s">
        <v>130</v>
      </c>
      <c r="F24" s="14" t="s">
        <v>131</v>
      </c>
      <c r="G24" s="14" t="s">
        <v>61</v>
      </c>
      <c r="H24" s="14" t="s">
        <v>132</v>
      </c>
    </row>
    <row r="25" spans="1:21" ht="15.75" customHeight="1">
      <c r="A25" s="11" t="s">
        <v>7</v>
      </c>
      <c r="B25" s="11" t="s">
        <v>133</v>
      </c>
      <c r="C25" s="11" t="s">
        <v>134</v>
      </c>
      <c r="D25" s="12" t="str">
        <f ca="1">IFERROR(__xludf.DUMMYFUNCTION("REGEXEXTRACT(E25,""[A-Z]{2,}"")"),"CA")</f>
        <v>CA</v>
      </c>
      <c r="E25" s="13" t="s">
        <v>135</v>
      </c>
      <c r="F25" s="14" t="s">
        <v>136</v>
      </c>
      <c r="G25" s="14" t="s">
        <v>39</v>
      </c>
      <c r="H25" s="14" t="s">
        <v>137</v>
      </c>
    </row>
    <row r="26" spans="1:21" ht="15.75" customHeight="1">
      <c r="A26" s="11" t="s">
        <v>7</v>
      </c>
      <c r="B26" s="11" t="s">
        <v>138</v>
      </c>
      <c r="C26" s="11" t="s">
        <v>139</v>
      </c>
      <c r="D26" s="12" t="str">
        <f ca="1">IFERROR(__xludf.DUMMYFUNCTION("REGEXEXTRACT(E26,""[A-Z]{2,}"")"),"CA")</f>
        <v>CA</v>
      </c>
      <c r="E26" s="13" t="s">
        <v>140</v>
      </c>
      <c r="F26" s="14" t="s">
        <v>141</v>
      </c>
      <c r="G26" s="14" t="s">
        <v>12</v>
      </c>
      <c r="H26" s="14" t="s">
        <v>142</v>
      </c>
    </row>
    <row r="27" spans="1:21" ht="15.75" customHeight="1">
      <c r="A27" s="11" t="s">
        <v>7</v>
      </c>
      <c r="B27" s="11" t="s">
        <v>143</v>
      </c>
      <c r="C27" s="11" t="s">
        <v>144</v>
      </c>
      <c r="D27" s="12" t="str">
        <f ca="1">IFERROR(__xludf.DUMMYFUNCTION("REGEXEXTRACT(E27,""[A-Z]{2,}"")"),"CA")</f>
        <v>CA</v>
      </c>
      <c r="E27" s="13" t="s">
        <v>145</v>
      </c>
      <c r="F27" s="21" t="s">
        <v>146</v>
      </c>
      <c r="G27" s="14" t="s">
        <v>12</v>
      </c>
      <c r="H27" s="14" t="s">
        <v>147</v>
      </c>
    </row>
    <row r="28" spans="1:21" ht="15.75" customHeight="1">
      <c r="A28" s="11" t="s">
        <v>7</v>
      </c>
      <c r="B28" s="11" t="s">
        <v>148</v>
      </c>
      <c r="C28" s="11" t="s">
        <v>149</v>
      </c>
      <c r="D28" s="14" t="s">
        <v>99</v>
      </c>
      <c r="E28" s="15" t="s">
        <v>150</v>
      </c>
      <c r="F28" s="22" t="s">
        <v>151</v>
      </c>
      <c r="G28" s="14" t="s">
        <v>111</v>
      </c>
      <c r="H28" s="14" t="s">
        <v>152</v>
      </c>
    </row>
    <row r="29" spans="1:21" ht="15.75" customHeight="1">
      <c r="A29" s="11" t="s">
        <v>7</v>
      </c>
      <c r="B29" s="11" t="s">
        <v>153</v>
      </c>
      <c r="C29" s="11" t="s">
        <v>154</v>
      </c>
      <c r="D29" s="12" t="str">
        <f ca="1">IFERROR(__xludf.DUMMYFUNCTION("REGEXEXTRACT(E29,""[A-Z]{2,}"")"),"CA")</f>
        <v>CA</v>
      </c>
      <c r="E29" s="15" t="s">
        <v>155</v>
      </c>
      <c r="F29" s="14" t="s">
        <v>156</v>
      </c>
      <c r="G29" s="14" t="s">
        <v>111</v>
      </c>
      <c r="H29" s="14" t="s">
        <v>157</v>
      </c>
    </row>
    <row r="30" spans="1:21" ht="15.75" customHeight="1">
      <c r="A30" s="11" t="s">
        <v>7</v>
      </c>
      <c r="B30" s="11" t="s">
        <v>159</v>
      </c>
      <c r="C30" s="11" t="s">
        <v>160</v>
      </c>
      <c r="D30" s="14" t="str">
        <f ca="1">IFERROR(__xludf.DUMMYFUNCTION("REGEXEXTRACT(E31,""[A-Z]{2,}"")"),"CO")</f>
        <v>CO</v>
      </c>
      <c r="E30" s="13" t="s">
        <v>161</v>
      </c>
      <c r="F30" s="21" t="s">
        <v>162</v>
      </c>
      <c r="G30" s="14" t="s">
        <v>23</v>
      </c>
      <c r="H30" s="14" t="s">
        <v>163</v>
      </c>
    </row>
    <row r="31" spans="1:21" ht="15.75" customHeight="1">
      <c r="A31" s="11" t="s">
        <v>7</v>
      </c>
      <c r="B31" s="11" t="s">
        <v>164</v>
      </c>
      <c r="C31" s="11" t="s">
        <v>165</v>
      </c>
      <c r="D31" s="12" t="str">
        <f ca="1">IFERROR(__xludf.DUMMYFUNCTION("REGEXEXTRACT(E32,""[A-Z]{2,}"")"),"CO")</f>
        <v>CO</v>
      </c>
      <c r="E31" s="13" t="s">
        <v>166</v>
      </c>
      <c r="F31" s="21" t="s">
        <v>167</v>
      </c>
      <c r="G31" s="14" t="s">
        <v>39</v>
      </c>
      <c r="H31" s="14" t="s">
        <v>168</v>
      </c>
    </row>
    <row r="32" spans="1:21" ht="15.75" customHeight="1">
      <c r="A32" s="11" t="s">
        <v>7</v>
      </c>
      <c r="B32" s="11" t="s">
        <v>169</v>
      </c>
      <c r="C32" s="11" t="s">
        <v>170</v>
      </c>
      <c r="D32" s="12" t="str">
        <f ca="1">IFERROR(__xludf.DUMMYFUNCTION("REGEXEXTRACT(E33,""[A-Z]{2,}"")"),"CT")</f>
        <v>CT</v>
      </c>
      <c r="E32" s="13" t="s">
        <v>171</v>
      </c>
      <c r="F32" s="21" t="s">
        <v>172</v>
      </c>
      <c r="G32" s="14" t="s">
        <v>111</v>
      </c>
      <c r="H32" s="14" t="s">
        <v>173</v>
      </c>
    </row>
    <row r="33" spans="1:8" ht="15.75" customHeight="1">
      <c r="A33" s="11" t="s">
        <v>7</v>
      </c>
      <c r="B33" s="11" t="s">
        <v>174</v>
      </c>
      <c r="C33" s="11" t="s">
        <v>175</v>
      </c>
      <c r="D33" s="12" t="str">
        <f ca="1">IFERROR(__xludf.DUMMYFUNCTION("REGEXEXTRACT(E34,""[A-Z]{2,}"")"),"CT")</f>
        <v>CT</v>
      </c>
      <c r="E33" s="13" t="s">
        <v>176</v>
      </c>
      <c r="F33" s="14" t="s">
        <v>177</v>
      </c>
      <c r="G33" s="14" t="s">
        <v>12</v>
      </c>
      <c r="H33" s="14" t="s">
        <v>178</v>
      </c>
    </row>
    <row r="34" spans="1:8" ht="15.75" customHeight="1">
      <c r="A34" s="11" t="s">
        <v>7</v>
      </c>
      <c r="B34" s="11" t="s">
        <v>179</v>
      </c>
      <c r="C34" s="11" t="s">
        <v>180</v>
      </c>
      <c r="D34" s="12" t="str">
        <f ca="1">IFERROR(__xludf.DUMMYFUNCTION("REGEXEXTRACT(E35,""[A-Z]{2,}"")"),"CT")</f>
        <v>CT</v>
      </c>
      <c r="E34" s="13" t="s">
        <v>181</v>
      </c>
      <c r="F34" s="14"/>
      <c r="G34" s="14" t="s">
        <v>90</v>
      </c>
      <c r="H34" s="14" t="s">
        <v>182</v>
      </c>
    </row>
    <row r="35" spans="1:8" ht="15.75" customHeight="1">
      <c r="A35" s="11" t="s">
        <v>7</v>
      </c>
      <c r="B35" s="11" t="s">
        <v>183</v>
      </c>
      <c r="C35" s="11" t="s">
        <v>184</v>
      </c>
      <c r="D35" s="14" t="s">
        <v>185</v>
      </c>
      <c r="E35" s="13" t="s">
        <v>186</v>
      </c>
      <c r="F35" s="14" t="s">
        <v>187</v>
      </c>
      <c r="G35" s="14" t="s">
        <v>90</v>
      </c>
      <c r="H35" s="14" t="s">
        <v>188</v>
      </c>
    </row>
    <row r="36" spans="1:8" ht="15.75" customHeight="1">
      <c r="A36" s="11" t="s">
        <v>7</v>
      </c>
      <c r="B36" s="11" t="s">
        <v>189</v>
      </c>
      <c r="C36" s="11" t="s">
        <v>190</v>
      </c>
      <c r="D36" s="14" t="s">
        <v>191</v>
      </c>
      <c r="E36" s="13" t="s">
        <v>192</v>
      </c>
      <c r="F36" s="21" t="s">
        <v>193</v>
      </c>
      <c r="G36" s="14" t="s">
        <v>12</v>
      </c>
      <c r="H36" s="14" t="s">
        <v>194</v>
      </c>
    </row>
    <row r="37" spans="1:8" ht="15.75" customHeight="1">
      <c r="A37" s="11" t="s">
        <v>7</v>
      </c>
      <c r="B37" s="11" t="s">
        <v>195</v>
      </c>
      <c r="C37" s="11" t="s">
        <v>196</v>
      </c>
      <c r="D37" s="14" t="s">
        <v>191</v>
      </c>
      <c r="E37" s="13" t="s">
        <v>197</v>
      </c>
      <c r="F37" s="14" t="s">
        <v>198</v>
      </c>
      <c r="G37" s="14" t="s">
        <v>45</v>
      </c>
      <c r="H37" s="14" t="s">
        <v>199</v>
      </c>
    </row>
    <row r="38" spans="1:8" ht="15.75" customHeight="1">
      <c r="A38" s="11" t="s">
        <v>7</v>
      </c>
      <c r="B38" s="11" t="s">
        <v>200</v>
      </c>
      <c r="C38" s="11" t="s">
        <v>201</v>
      </c>
      <c r="D38" s="14" t="s">
        <v>191</v>
      </c>
      <c r="E38" s="13" t="s">
        <v>202</v>
      </c>
      <c r="F38" s="14" t="s">
        <v>203</v>
      </c>
      <c r="G38" s="14" t="s">
        <v>12</v>
      </c>
      <c r="H38" s="14" t="s">
        <v>204</v>
      </c>
    </row>
    <row r="39" spans="1:8" ht="15.75" customHeight="1">
      <c r="A39" s="11" t="s">
        <v>7</v>
      </c>
      <c r="B39" s="11" t="s">
        <v>205</v>
      </c>
      <c r="C39" s="11" t="s">
        <v>206</v>
      </c>
      <c r="D39" s="14" t="s">
        <v>191</v>
      </c>
      <c r="E39" s="13" t="s">
        <v>207</v>
      </c>
      <c r="F39" s="21" t="s">
        <v>208</v>
      </c>
      <c r="G39" s="14" t="s">
        <v>12</v>
      </c>
      <c r="H39" s="14" t="s">
        <v>209</v>
      </c>
    </row>
    <row r="40" spans="1:8" ht="15.75" customHeight="1">
      <c r="A40" s="11" t="s">
        <v>7</v>
      </c>
      <c r="B40" s="11" t="s">
        <v>210</v>
      </c>
      <c r="C40" s="11" t="s">
        <v>211</v>
      </c>
      <c r="D40" s="14" t="s">
        <v>191</v>
      </c>
      <c r="E40" s="13" t="s">
        <v>212</v>
      </c>
      <c r="F40" s="14" t="s">
        <v>213</v>
      </c>
      <c r="G40" s="14" t="s">
        <v>45</v>
      </c>
      <c r="H40" s="14" t="s">
        <v>214</v>
      </c>
    </row>
    <row r="41" spans="1:8" ht="15.75" customHeight="1">
      <c r="A41" s="11" t="s">
        <v>7</v>
      </c>
      <c r="B41" s="11" t="s">
        <v>216</v>
      </c>
      <c r="C41" s="11" t="s">
        <v>217</v>
      </c>
      <c r="D41" s="14" t="s">
        <v>191</v>
      </c>
      <c r="E41" s="13" t="s">
        <v>218</v>
      </c>
      <c r="F41" s="14" t="s">
        <v>219</v>
      </c>
      <c r="G41" s="14" t="s">
        <v>90</v>
      </c>
      <c r="H41" s="14" t="s">
        <v>215</v>
      </c>
    </row>
    <row r="42" spans="1:8" ht="17">
      <c r="A42" s="11" t="s">
        <v>7</v>
      </c>
      <c r="B42" s="11" t="s">
        <v>220</v>
      </c>
      <c r="C42" s="11" t="s">
        <v>221</v>
      </c>
      <c r="D42" s="14" t="s">
        <v>222</v>
      </c>
      <c r="E42" s="13" t="s">
        <v>223</v>
      </c>
      <c r="F42" s="14" t="s">
        <v>224</v>
      </c>
      <c r="G42" s="14" t="s">
        <v>12</v>
      </c>
      <c r="H42" s="14" t="s">
        <v>225</v>
      </c>
    </row>
    <row r="43" spans="1:8" ht="15.75" customHeight="1">
      <c r="A43" s="11" t="s">
        <v>7</v>
      </c>
      <c r="B43" s="11" t="s">
        <v>226</v>
      </c>
      <c r="C43" s="16" t="s">
        <v>227</v>
      </c>
      <c r="D43" s="14" t="s">
        <v>222</v>
      </c>
      <c r="E43" s="13" t="s">
        <v>228</v>
      </c>
      <c r="F43" s="14" t="s">
        <v>229</v>
      </c>
      <c r="G43" s="14" t="s">
        <v>23</v>
      </c>
      <c r="H43" s="14" t="s">
        <v>230</v>
      </c>
    </row>
    <row r="44" spans="1:8" ht="15.75" customHeight="1">
      <c r="A44" s="11" t="s">
        <v>7</v>
      </c>
      <c r="B44" s="11" t="s">
        <v>231</v>
      </c>
      <c r="C44" s="12" t="s">
        <v>232</v>
      </c>
      <c r="D44" s="14" t="str">
        <f ca="1">IFERROR(__xludf.DUMMYFUNCTION("REGEXEXTRACT(E46,""[A-Z]{2,}"")"),"FL")</f>
        <v>FL</v>
      </c>
      <c r="E44" s="13" t="s">
        <v>233</v>
      </c>
      <c r="F44" s="14" t="s">
        <v>234</v>
      </c>
      <c r="G44" s="14" t="s">
        <v>23</v>
      </c>
      <c r="H44" s="14" t="s">
        <v>235</v>
      </c>
    </row>
    <row r="45" spans="1:8" ht="15.75" customHeight="1">
      <c r="A45" s="11" t="s">
        <v>7</v>
      </c>
      <c r="B45" s="11" t="s">
        <v>236</v>
      </c>
      <c r="C45" s="11" t="s">
        <v>237</v>
      </c>
      <c r="D45" s="12" t="str">
        <f ca="1">IFERROR(__xludf.DUMMYFUNCTION("REGEXEXTRACT(E47,""[A-Z]{2,}"")"),"FL")</f>
        <v>FL</v>
      </c>
      <c r="E45" s="13" t="s">
        <v>238</v>
      </c>
      <c r="F45" s="21" t="s">
        <v>239</v>
      </c>
      <c r="G45" s="14" t="s">
        <v>45</v>
      </c>
      <c r="H45" s="14" t="s">
        <v>240</v>
      </c>
    </row>
    <row r="46" spans="1:8" ht="15.75" customHeight="1">
      <c r="A46" s="11" t="s">
        <v>7</v>
      </c>
      <c r="B46" s="11" t="s">
        <v>241</v>
      </c>
      <c r="C46" s="11" t="s">
        <v>242</v>
      </c>
      <c r="D46" s="12" t="str">
        <f ca="1">IFERROR(__xludf.DUMMYFUNCTION("REGEXEXTRACT(E48,""[A-Z]{2,}"")"),"FL")</f>
        <v>FL</v>
      </c>
      <c r="E46" s="13" t="s">
        <v>243</v>
      </c>
      <c r="F46" s="21" t="s">
        <v>244</v>
      </c>
      <c r="G46" s="14" t="s">
        <v>45</v>
      </c>
      <c r="H46" s="14" t="s">
        <v>245</v>
      </c>
    </row>
    <row r="47" spans="1:8" ht="15.75" customHeight="1">
      <c r="A47" s="11" t="s">
        <v>7</v>
      </c>
      <c r="B47" s="11" t="s">
        <v>246</v>
      </c>
      <c r="C47" s="11" t="s">
        <v>247</v>
      </c>
      <c r="D47" s="12" t="str">
        <f ca="1">IFERROR(__xludf.DUMMYFUNCTION("REGEXEXTRACT(E49,""[A-Z]{2,}"")"),"FL")</f>
        <v>FL</v>
      </c>
      <c r="E47" s="13" t="s">
        <v>248</v>
      </c>
      <c r="F47" s="21" t="s">
        <v>249</v>
      </c>
      <c r="G47" s="14" t="s">
        <v>61</v>
      </c>
      <c r="H47" s="14" t="s">
        <v>250</v>
      </c>
    </row>
    <row r="48" spans="1:8" ht="15.75" customHeight="1">
      <c r="A48" s="11" t="s">
        <v>7</v>
      </c>
      <c r="B48" s="11" t="s">
        <v>251</v>
      </c>
      <c r="C48" s="11" t="s">
        <v>252</v>
      </c>
      <c r="D48" s="12" t="str">
        <f ca="1">IFERROR(__xludf.DUMMYFUNCTION("REGEXEXTRACT(E50,""[A-Z]{2,}"")"),"FL")</f>
        <v>FL</v>
      </c>
      <c r="E48" s="13" t="s">
        <v>253</v>
      </c>
      <c r="F48" s="14" t="s">
        <v>254</v>
      </c>
      <c r="G48" s="14" t="s">
        <v>39</v>
      </c>
      <c r="H48" s="14" t="s">
        <v>255</v>
      </c>
    </row>
    <row r="49" spans="1:8" ht="15.75" customHeight="1">
      <c r="A49" s="11" t="s">
        <v>7</v>
      </c>
      <c r="B49" s="11" t="s">
        <v>256</v>
      </c>
      <c r="C49" s="11" t="s">
        <v>257</v>
      </c>
      <c r="D49" s="14" t="s">
        <v>222</v>
      </c>
      <c r="E49" s="13" t="s">
        <v>258</v>
      </c>
      <c r="F49" s="14" t="s">
        <v>259</v>
      </c>
      <c r="G49" s="14" t="s">
        <v>90</v>
      </c>
      <c r="H49" s="14" t="s">
        <v>260</v>
      </c>
    </row>
    <row r="50" spans="1:8" ht="15.75" customHeight="1">
      <c r="A50" s="11" t="s">
        <v>261</v>
      </c>
      <c r="B50" s="11" t="s">
        <v>262</v>
      </c>
      <c r="C50" s="11" t="s">
        <v>263</v>
      </c>
      <c r="D50" s="12" t="str">
        <f ca="1">IFERROR(__xludf.DUMMYFUNCTION("REGEXEXTRACT(E52,""[A-Z]{2,}"")"),"FL")</f>
        <v>FL</v>
      </c>
      <c r="E50" s="13" t="s">
        <v>264</v>
      </c>
      <c r="F50" s="21" t="s">
        <v>265</v>
      </c>
      <c r="G50" s="14" t="s">
        <v>45</v>
      </c>
      <c r="H50" s="14" t="s">
        <v>266</v>
      </c>
    </row>
    <row r="51" spans="1:8" ht="15.75" customHeight="1">
      <c r="A51" s="11" t="s">
        <v>7</v>
      </c>
      <c r="B51" s="11" t="s">
        <v>267</v>
      </c>
      <c r="C51" s="11" t="s">
        <v>268</v>
      </c>
      <c r="D51" s="12" t="str">
        <f ca="1">IFERROR(__xludf.DUMMYFUNCTION("REGEXEXTRACT(E53,""[A-Z]{2,}"")"),"FL")</f>
        <v>FL</v>
      </c>
      <c r="E51" s="13" t="s">
        <v>269</v>
      </c>
      <c r="F51" s="21" t="s">
        <v>270</v>
      </c>
      <c r="G51" s="14" t="s">
        <v>90</v>
      </c>
      <c r="H51" s="14" t="s">
        <v>271</v>
      </c>
    </row>
    <row r="52" spans="1:8" ht="15.75" customHeight="1">
      <c r="A52" s="11" t="s">
        <v>7</v>
      </c>
      <c r="B52" s="11" t="s">
        <v>272</v>
      </c>
      <c r="C52" s="11" t="s">
        <v>273</v>
      </c>
      <c r="D52" s="14" t="s">
        <v>222</v>
      </c>
      <c r="E52" s="13" t="s">
        <v>274</v>
      </c>
      <c r="F52" s="14" t="s">
        <v>275</v>
      </c>
      <c r="G52" s="14" t="s">
        <v>45</v>
      </c>
      <c r="H52" s="14" t="s">
        <v>276</v>
      </c>
    </row>
    <row r="53" spans="1:8" ht="15.75" customHeight="1">
      <c r="A53" s="11" t="s">
        <v>7</v>
      </c>
      <c r="B53" s="11" t="s">
        <v>277</v>
      </c>
      <c r="C53" s="11" t="s">
        <v>278</v>
      </c>
      <c r="D53" s="14" t="s">
        <v>222</v>
      </c>
      <c r="E53" s="13" t="s">
        <v>279</v>
      </c>
      <c r="F53" s="14" t="s">
        <v>280</v>
      </c>
      <c r="G53" s="14" t="s">
        <v>90</v>
      </c>
      <c r="H53" s="14" t="s">
        <v>281</v>
      </c>
    </row>
    <row r="54" spans="1:8" ht="15.75" customHeight="1">
      <c r="A54" s="11" t="s">
        <v>7</v>
      </c>
      <c r="B54" s="11" t="s">
        <v>282</v>
      </c>
      <c r="C54" s="11" t="s">
        <v>283</v>
      </c>
      <c r="D54" s="12" t="str">
        <f ca="1">IFERROR(__xludf.DUMMYFUNCTION("REGEXEXTRACT(E56,""[A-Z]{2,}"")"),"FL")</f>
        <v>FL</v>
      </c>
      <c r="E54" s="13" t="s">
        <v>284</v>
      </c>
      <c r="F54" s="21" t="s">
        <v>285</v>
      </c>
      <c r="G54" s="14" t="s">
        <v>61</v>
      </c>
      <c r="H54" s="14" t="s">
        <v>286</v>
      </c>
    </row>
    <row r="55" spans="1:8" ht="15.75" customHeight="1">
      <c r="A55" s="11" t="s">
        <v>7</v>
      </c>
      <c r="B55" s="11" t="s">
        <v>287</v>
      </c>
      <c r="C55" s="11" t="s">
        <v>288</v>
      </c>
      <c r="D55" s="12" t="str">
        <f ca="1">IFERROR(__xludf.DUMMYFUNCTION("REGEXEXTRACT(E57,""[A-Z]{2,}"")"),"FL")</f>
        <v>FL</v>
      </c>
      <c r="E55" s="13" t="s">
        <v>289</v>
      </c>
      <c r="F55" s="14" t="s">
        <v>290</v>
      </c>
      <c r="G55" s="14" t="s">
        <v>45</v>
      </c>
      <c r="H55" s="14" t="s">
        <v>291</v>
      </c>
    </row>
    <row r="56" spans="1:8" ht="15.75" customHeight="1">
      <c r="A56" s="11" t="s">
        <v>7</v>
      </c>
      <c r="B56" s="11" t="s">
        <v>292</v>
      </c>
      <c r="C56" s="11" t="s">
        <v>293</v>
      </c>
      <c r="D56" s="12" t="str">
        <f ca="1">IFERROR(__xludf.DUMMYFUNCTION("REGEXEXTRACT(E58,""[A-Z]{2,}"")"),"FL")</f>
        <v>FL</v>
      </c>
      <c r="E56" s="13" t="s">
        <v>294</v>
      </c>
      <c r="F56" s="14" t="s">
        <v>295</v>
      </c>
      <c r="G56" s="14" t="s">
        <v>90</v>
      </c>
      <c r="H56" s="14" t="s">
        <v>296</v>
      </c>
    </row>
    <row r="57" spans="1:8" ht="15.75" customHeight="1">
      <c r="A57" s="11" t="s">
        <v>7</v>
      </c>
      <c r="B57" s="11" t="s">
        <v>297</v>
      </c>
      <c r="C57" s="11" t="s">
        <v>298</v>
      </c>
      <c r="D57" s="14" t="s">
        <v>222</v>
      </c>
      <c r="E57" s="13" t="s">
        <v>299</v>
      </c>
      <c r="F57" s="14" t="s">
        <v>300</v>
      </c>
      <c r="G57" s="14" t="s">
        <v>90</v>
      </c>
      <c r="H57" s="14" t="s">
        <v>301</v>
      </c>
    </row>
    <row r="58" spans="1:8" ht="15.75" customHeight="1">
      <c r="A58" s="11" t="s">
        <v>7</v>
      </c>
      <c r="B58" s="11" t="s">
        <v>302</v>
      </c>
      <c r="C58" s="11" t="s">
        <v>303</v>
      </c>
      <c r="D58" s="14" t="s">
        <v>222</v>
      </c>
      <c r="E58" s="13" t="s">
        <v>304</v>
      </c>
      <c r="F58" s="14" t="s">
        <v>305</v>
      </c>
      <c r="G58" s="14" t="s">
        <v>90</v>
      </c>
      <c r="H58" s="14" t="s">
        <v>306</v>
      </c>
    </row>
    <row r="59" spans="1:8" ht="15.75" customHeight="1">
      <c r="A59" s="11" t="s">
        <v>7</v>
      </c>
      <c r="B59" s="11" t="s">
        <v>307</v>
      </c>
      <c r="C59" s="11" t="s">
        <v>308</v>
      </c>
      <c r="D59" s="14" t="s">
        <v>309</v>
      </c>
      <c r="E59" s="13" t="s">
        <v>310</v>
      </c>
      <c r="F59" s="14" t="s">
        <v>311</v>
      </c>
      <c r="G59" s="14" t="s">
        <v>12</v>
      </c>
      <c r="H59" s="14" t="s">
        <v>312</v>
      </c>
    </row>
    <row r="60" spans="1:8" ht="15.75" customHeight="1">
      <c r="A60" s="11" t="s">
        <v>7</v>
      </c>
      <c r="B60" s="11" t="s">
        <v>313</v>
      </c>
      <c r="C60" s="11" t="s">
        <v>314</v>
      </c>
      <c r="D60" s="14" t="s">
        <v>309</v>
      </c>
      <c r="E60" s="13" t="s">
        <v>315</v>
      </c>
      <c r="F60" s="14" t="s">
        <v>316</v>
      </c>
      <c r="G60" s="14" t="s">
        <v>23</v>
      </c>
      <c r="H60" s="14" t="s">
        <v>317</v>
      </c>
    </row>
    <row r="61" spans="1:8" ht="15.75" customHeight="1">
      <c r="A61" s="11" t="s">
        <v>7</v>
      </c>
      <c r="B61" s="11" t="s">
        <v>318</v>
      </c>
      <c r="C61" s="11" t="s">
        <v>319</v>
      </c>
      <c r="D61" s="14" t="s">
        <v>309</v>
      </c>
      <c r="E61" s="13" t="s">
        <v>320</v>
      </c>
      <c r="F61" s="14" t="s">
        <v>321</v>
      </c>
      <c r="G61" s="14" t="s">
        <v>12</v>
      </c>
      <c r="H61" s="14" t="s">
        <v>322</v>
      </c>
    </row>
    <row r="62" spans="1:8" ht="15.75" customHeight="1">
      <c r="A62" s="11" t="s">
        <v>7</v>
      </c>
      <c r="B62" s="11" t="s">
        <v>323</v>
      </c>
      <c r="C62" s="11" t="s">
        <v>324</v>
      </c>
      <c r="D62" s="14" t="s">
        <v>309</v>
      </c>
      <c r="E62" s="13" t="s">
        <v>325</v>
      </c>
      <c r="F62" s="21" t="s">
        <v>326</v>
      </c>
      <c r="G62" s="14" t="s">
        <v>23</v>
      </c>
      <c r="H62" s="14" t="s">
        <v>327</v>
      </c>
    </row>
    <row r="63" spans="1:8" ht="15.75" customHeight="1">
      <c r="A63" s="11" t="s">
        <v>7</v>
      </c>
      <c r="B63" s="11" t="s">
        <v>328</v>
      </c>
      <c r="C63" s="11" t="s">
        <v>329</v>
      </c>
      <c r="D63" s="14" t="str">
        <f ca="1">IFERROR(__xludf.DUMMYFUNCTION("REGEXEXTRACT(E65,""[A-Z]{2,}"")"),"GA")</f>
        <v>GA</v>
      </c>
      <c r="E63" s="13" t="s">
        <v>330</v>
      </c>
      <c r="F63" s="21" t="s">
        <v>331</v>
      </c>
      <c r="G63" s="14" t="s">
        <v>90</v>
      </c>
      <c r="H63" s="14" t="s">
        <v>332</v>
      </c>
    </row>
    <row r="64" spans="1:8" ht="15.75" customHeight="1">
      <c r="A64" s="11" t="s">
        <v>7</v>
      </c>
      <c r="B64" s="11" t="s">
        <v>333</v>
      </c>
      <c r="C64" s="11" t="s">
        <v>334</v>
      </c>
      <c r="D64" s="14" t="s">
        <v>309</v>
      </c>
      <c r="E64" s="13" t="s">
        <v>335</v>
      </c>
      <c r="F64" s="21" t="s">
        <v>336</v>
      </c>
      <c r="G64" s="14" t="s">
        <v>61</v>
      </c>
      <c r="H64" s="14" t="s">
        <v>337</v>
      </c>
    </row>
    <row r="65" spans="1:8" ht="15.75" customHeight="1">
      <c r="A65" s="11" t="s">
        <v>7</v>
      </c>
      <c r="B65" s="11" t="s">
        <v>338</v>
      </c>
      <c r="C65" s="11" t="s">
        <v>339</v>
      </c>
      <c r="D65" s="12" t="str">
        <f ca="1">IFERROR(__xludf.DUMMYFUNCTION("REGEXEXTRACT(E67,""[A-Z]{2,}"")"),"GA")</f>
        <v>GA</v>
      </c>
      <c r="E65" s="13" t="s">
        <v>340</v>
      </c>
      <c r="F65" s="14" t="s">
        <v>341</v>
      </c>
      <c r="G65" s="14" t="s">
        <v>12</v>
      </c>
      <c r="H65" s="14" t="s">
        <v>342</v>
      </c>
    </row>
    <row r="66" spans="1:8" ht="15.75" customHeight="1">
      <c r="A66" s="11" t="s">
        <v>7</v>
      </c>
      <c r="B66" s="11" t="s">
        <v>343</v>
      </c>
      <c r="C66" s="11" t="s">
        <v>344</v>
      </c>
      <c r="D66" s="12" t="str">
        <f ca="1">IFERROR(__xludf.DUMMYFUNCTION("REGEXEXTRACT(E68,""[A-Z]{2,}"")"),"GA")</f>
        <v>GA</v>
      </c>
      <c r="E66" s="13" t="s">
        <v>345</v>
      </c>
      <c r="F66" s="14" t="s">
        <v>346</v>
      </c>
      <c r="G66" s="14" t="s">
        <v>45</v>
      </c>
      <c r="H66" s="14" t="s">
        <v>347</v>
      </c>
    </row>
    <row r="67" spans="1:8" ht="15.75" customHeight="1">
      <c r="A67" s="11" t="s">
        <v>7</v>
      </c>
      <c r="B67" s="11" t="s">
        <v>348</v>
      </c>
      <c r="C67" s="17" t="s">
        <v>349</v>
      </c>
      <c r="D67" s="14" t="str">
        <f ca="1">IFERROR(__xludf.DUMMYFUNCTION("REGEXEXTRACT(E69,""[A-Z]{2,}"")"),"GA")</f>
        <v>GA</v>
      </c>
      <c r="E67" s="13" t="s">
        <v>350</v>
      </c>
      <c r="F67" s="14" t="s">
        <v>351</v>
      </c>
      <c r="G67" s="14" t="s">
        <v>12</v>
      </c>
      <c r="H67" s="14" t="s">
        <v>352</v>
      </c>
    </row>
    <row r="68" spans="1:8" ht="15.75" customHeight="1">
      <c r="A68" s="11" t="s">
        <v>7</v>
      </c>
      <c r="B68" s="11" t="s">
        <v>353</v>
      </c>
      <c r="C68" s="17" t="s">
        <v>354</v>
      </c>
      <c r="D68" s="14" t="str">
        <f ca="1">IFERROR(__xludf.DUMMYFUNCTION("REGEXEXTRACT(E70,""[A-Z]{2,}"")"),"GA")</f>
        <v>GA</v>
      </c>
      <c r="E68" s="13" t="s">
        <v>355</v>
      </c>
      <c r="F68" s="21" t="s">
        <v>356</v>
      </c>
      <c r="G68" s="14" t="s">
        <v>39</v>
      </c>
      <c r="H68" s="14" t="s">
        <v>357</v>
      </c>
    </row>
    <row r="69" spans="1:8" ht="15.75" customHeight="1">
      <c r="A69" s="11" t="s">
        <v>7</v>
      </c>
      <c r="B69" s="11" t="s">
        <v>358</v>
      </c>
      <c r="C69" s="17" t="s">
        <v>359</v>
      </c>
      <c r="D69" s="14" t="str">
        <f ca="1">IFERROR(__xludf.DUMMYFUNCTION("REGEXEXTRACT(E71,""[A-Z]{2,}"")"),"GA")</f>
        <v>GA</v>
      </c>
      <c r="E69" s="13" t="s">
        <v>360</v>
      </c>
      <c r="F69" s="21" t="s">
        <v>361</v>
      </c>
      <c r="G69" s="14" t="s">
        <v>39</v>
      </c>
      <c r="H69" s="14" t="s">
        <v>362</v>
      </c>
    </row>
    <row r="70" spans="1:8" ht="15.75" customHeight="1">
      <c r="A70" s="11" t="s">
        <v>7</v>
      </c>
      <c r="B70" s="18" t="s">
        <v>363</v>
      </c>
      <c r="C70" s="17" t="s">
        <v>364</v>
      </c>
      <c r="D70" s="14" t="s">
        <v>309</v>
      </c>
      <c r="E70" s="13" t="s">
        <v>365</v>
      </c>
      <c r="F70" s="14" t="s">
        <v>366</v>
      </c>
      <c r="G70" s="14" t="s">
        <v>61</v>
      </c>
      <c r="H70" s="14" t="s">
        <v>367</v>
      </c>
    </row>
    <row r="71" spans="1:8" ht="15.75" customHeight="1">
      <c r="A71" s="11" t="s">
        <v>7</v>
      </c>
      <c r="B71" s="18" t="s">
        <v>368</v>
      </c>
      <c r="C71" s="17" t="s">
        <v>369</v>
      </c>
      <c r="D71" s="14" t="s">
        <v>309</v>
      </c>
      <c r="E71" s="13" t="s">
        <v>370</v>
      </c>
      <c r="F71" s="14" t="s">
        <v>371</v>
      </c>
      <c r="G71" s="14" t="s">
        <v>12</v>
      </c>
      <c r="H71" s="14" t="s">
        <v>372</v>
      </c>
    </row>
    <row r="72" spans="1:8" ht="15.75" customHeight="1">
      <c r="A72" s="11" t="s">
        <v>7</v>
      </c>
      <c r="B72" s="11" t="s">
        <v>373</v>
      </c>
      <c r="C72" s="11" t="s">
        <v>374</v>
      </c>
      <c r="D72" s="14" t="s">
        <v>309</v>
      </c>
      <c r="E72" s="13" t="s">
        <v>375</v>
      </c>
      <c r="F72" s="14" t="s">
        <v>376</v>
      </c>
      <c r="G72" s="14" t="s">
        <v>377</v>
      </c>
      <c r="H72" s="14" t="s">
        <v>378</v>
      </c>
    </row>
    <row r="73" spans="1:8" ht="15.75" customHeight="1">
      <c r="A73" s="11" t="s">
        <v>7</v>
      </c>
      <c r="B73" s="11" t="s">
        <v>379</v>
      </c>
      <c r="C73" s="11" t="s">
        <v>380</v>
      </c>
      <c r="D73" s="14" t="s">
        <v>309</v>
      </c>
      <c r="E73" s="13" t="s">
        <v>381</v>
      </c>
      <c r="F73" s="14" t="s">
        <v>382</v>
      </c>
      <c r="G73" s="14" t="s">
        <v>111</v>
      </c>
      <c r="H73" s="14" t="s">
        <v>383</v>
      </c>
    </row>
    <row r="74" spans="1:8" ht="15.75" customHeight="1">
      <c r="A74" s="11" t="s">
        <v>7</v>
      </c>
      <c r="B74" s="11" t="s">
        <v>384</v>
      </c>
      <c r="C74" s="11" t="s">
        <v>385</v>
      </c>
      <c r="D74" s="14" t="s">
        <v>309</v>
      </c>
      <c r="E74" s="13" t="s">
        <v>386</v>
      </c>
      <c r="F74" s="14"/>
      <c r="G74" s="14" t="s">
        <v>377</v>
      </c>
      <c r="H74" s="14" t="s">
        <v>387</v>
      </c>
    </row>
    <row r="75" spans="1:8" ht="15.75" customHeight="1">
      <c r="A75" s="11" t="s">
        <v>7</v>
      </c>
      <c r="B75" s="11" t="s">
        <v>388</v>
      </c>
      <c r="C75" s="11" t="s">
        <v>389</v>
      </c>
      <c r="D75" s="14" t="s">
        <v>309</v>
      </c>
      <c r="E75" s="13" t="s">
        <v>390</v>
      </c>
      <c r="F75" s="14" t="s">
        <v>391</v>
      </c>
      <c r="G75" s="14" t="s">
        <v>45</v>
      </c>
      <c r="H75" s="14" t="s">
        <v>392</v>
      </c>
    </row>
    <row r="76" spans="1:8" ht="15.75" customHeight="1">
      <c r="A76" s="11" t="s">
        <v>7</v>
      </c>
      <c r="B76" s="11" t="s">
        <v>393</v>
      </c>
      <c r="C76" s="11" t="s">
        <v>394</v>
      </c>
      <c r="D76" s="14" t="s">
        <v>309</v>
      </c>
      <c r="E76" s="13" t="s">
        <v>395</v>
      </c>
      <c r="F76" s="14" t="s">
        <v>396</v>
      </c>
      <c r="G76" s="14" t="s">
        <v>111</v>
      </c>
      <c r="H76" s="14" t="s">
        <v>397</v>
      </c>
    </row>
    <row r="77" spans="1:8" ht="15.75" customHeight="1">
      <c r="A77" s="11" t="s">
        <v>7</v>
      </c>
      <c r="B77" s="11" t="s">
        <v>398</v>
      </c>
      <c r="C77" s="11" t="s">
        <v>399</v>
      </c>
      <c r="D77" s="14" t="s">
        <v>309</v>
      </c>
      <c r="E77" s="13" t="s">
        <v>400</v>
      </c>
      <c r="F77" s="14" t="s">
        <v>401</v>
      </c>
      <c r="G77" s="14" t="s">
        <v>90</v>
      </c>
      <c r="H77" s="14" t="s">
        <v>402</v>
      </c>
    </row>
    <row r="78" spans="1:8" ht="15.75" customHeight="1">
      <c r="A78" s="11" t="s">
        <v>7</v>
      </c>
      <c r="B78" s="11" t="s">
        <v>403</v>
      </c>
      <c r="C78" s="11" t="s">
        <v>404</v>
      </c>
      <c r="D78" s="14" t="s">
        <v>309</v>
      </c>
      <c r="E78" s="13" t="s">
        <v>405</v>
      </c>
      <c r="F78" s="14" t="s">
        <v>406</v>
      </c>
      <c r="G78" s="14" t="s">
        <v>90</v>
      </c>
      <c r="H78" s="14" t="s">
        <v>407</v>
      </c>
    </row>
    <row r="79" spans="1:8" ht="15.75" customHeight="1">
      <c r="A79" s="11" t="s">
        <v>7</v>
      </c>
      <c r="B79" s="11" t="s">
        <v>408</v>
      </c>
      <c r="C79" s="11" t="s">
        <v>409</v>
      </c>
      <c r="D79" s="14" t="s">
        <v>309</v>
      </c>
      <c r="E79" s="13" t="s">
        <v>410</v>
      </c>
      <c r="F79" s="14" t="s">
        <v>411</v>
      </c>
      <c r="G79" s="14" t="s">
        <v>90</v>
      </c>
      <c r="H79" s="14" t="s">
        <v>412</v>
      </c>
    </row>
    <row r="80" spans="1:8" ht="15.75" customHeight="1">
      <c r="A80" s="11" t="s">
        <v>7</v>
      </c>
      <c r="B80" s="11" t="s">
        <v>413</v>
      </c>
      <c r="C80" s="11" t="s">
        <v>414</v>
      </c>
      <c r="D80" s="12" t="str">
        <f ca="1">IFERROR(__xludf.DUMMYFUNCTION("REGEXEXTRACT(E82,""[A-Z]{2,}"")"),"HI")</f>
        <v>HI</v>
      </c>
      <c r="E80" s="13" t="s">
        <v>415</v>
      </c>
      <c r="F80" s="14" t="s">
        <v>416</v>
      </c>
      <c r="G80" s="14" t="s">
        <v>23</v>
      </c>
      <c r="H80" s="14" t="s">
        <v>417</v>
      </c>
    </row>
    <row r="81" spans="1:8" ht="15.75" customHeight="1">
      <c r="A81" s="11" t="s">
        <v>7</v>
      </c>
      <c r="B81" s="11" t="s">
        <v>418</v>
      </c>
      <c r="C81" s="11" t="s">
        <v>419</v>
      </c>
      <c r="D81" s="14" t="s">
        <v>420</v>
      </c>
      <c r="E81" s="13" t="s">
        <v>421</v>
      </c>
      <c r="F81" s="14" t="s">
        <v>422</v>
      </c>
      <c r="G81" s="14" t="s">
        <v>39</v>
      </c>
      <c r="H81" s="14" t="s">
        <v>423</v>
      </c>
    </row>
    <row r="82" spans="1:8" ht="15.75" customHeight="1">
      <c r="A82" s="11" t="s">
        <v>7</v>
      </c>
      <c r="B82" s="11" t="s">
        <v>424</v>
      </c>
      <c r="C82" s="11" t="s">
        <v>425</v>
      </c>
      <c r="D82" s="14" t="str">
        <f ca="1">IFERROR(__xludf.DUMMYFUNCTION("REGEXEXTRACT(E84,""[A-Z]{2,}"")"),"IA")</f>
        <v>IA</v>
      </c>
      <c r="E82" s="13" t="s">
        <v>426</v>
      </c>
      <c r="F82" s="21" t="s">
        <v>427</v>
      </c>
      <c r="G82" s="14" t="s">
        <v>61</v>
      </c>
      <c r="H82" s="14" t="s">
        <v>428</v>
      </c>
    </row>
    <row r="83" spans="1:8" ht="15.75" customHeight="1">
      <c r="A83" s="11" t="s">
        <v>7</v>
      </c>
      <c r="B83" s="11" t="s">
        <v>429</v>
      </c>
      <c r="C83" s="11" t="s">
        <v>430</v>
      </c>
      <c r="D83" s="12" t="str">
        <f ca="1">IFERROR(__xludf.DUMMYFUNCTION("REGEXEXTRACT(E85,""[A-Z]{2,}"")"),"ID")</f>
        <v>ID</v>
      </c>
      <c r="E83" s="13" t="s">
        <v>431</v>
      </c>
      <c r="F83" s="14" t="s">
        <v>432</v>
      </c>
      <c r="G83" s="14" t="s">
        <v>39</v>
      </c>
      <c r="H83" s="14" t="s">
        <v>433</v>
      </c>
    </row>
    <row r="84" spans="1:8" ht="15.75" customHeight="1">
      <c r="A84" s="11" t="s">
        <v>7</v>
      </c>
      <c r="B84" s="11" t="s">
        <v>434</v>
      </c>
      <c r="C84" s="11" t="s">
        <v>435</v>
      </c>
      <c r="D84" s="12" t="str">
        <f ca="1">IFERROR(__xludf.DUMMYFUNCTION("REGEXEXTRACT(E86,""[A-Z]{2,}"")"),"ID")</f>
        <v>ID</v>
      </c>
      <c r="E84" s="13" t="s">
        <v>436</v>
      </c>
      <c r="F84" s="14" t="s">
        <v>437</v>
      </c>
      <c r="G84" s="14" t="s">
        <v>377</v>
      </c>
      <c r="H84" s="14" t="s">
        <v>438</v>
      </c>
    </row>
    <row r="85" spans="1:8" ht="15.75" customHeight="1">
      <c r="A85" s="11" t="s">
        <v>7</v>
      </c>
      <c r="B85" s="11" t="s">
        <v>439</v>
      </c>
      <c r="C85" s="11" t="s">
        <v>440</v>
      </c>
      <c r="D85" s="12" t="str">
        <f ca="1">IFERROR(__xludf.DUMMYFUNCTION("REGEXEXTRACT(E87,""[A-Z]{2,}"")"),"IL")</f>
        <v>IL</v>
      </c>
      <c r="E85" s="13" t="s">
        <v>441</v>
      </c>
      <c r="F85" s="14" t="s">
        <v>442</v>
      </c>
      <c r="G85" s="14" t="s">
        <v>90</v>
      </c>
      <c r="H85" s="14" t="s">
        <v>443</v>
      </c>
    </row>
    <row r="86" spans="1:8" ht="15.75" customHeight="1">
      <c r="A86" s="11" t="s">
        <v>7</v>
      </c>
      <c r="B86" s="11" t="s">
        <v>444</v>
      </c>
      <c r="C86" s="11" t="s">
        <v>445</v>
      </c>
      <c r="D86" s="12" t="str">
        <f ca="1">IFERROR(__xludf.DUMMYFUNCTION("REGEXEXTRACT(E88,""[A-Z]{2,}"")"),"IL")</f>
        <v>IL</v>
      </c>
      <c r="E86" s="13" t="s">
        <v>446</v>
      </c>
      <c r="F86" s="14" t="s">
        <v>447</v>
      </c>
      <c r="G86" s="14" t="s">
        <v>12</v>
      </c>
      <c r="H86" s="14" t="s">
        <v>448</v>
      </c>
    </row>
    <row r="87" spans="1:8" ht="15.75" customHeight="1">
      <c r="A87" s="11" t="s">
        <v>7</v>
      </c>
      <c r="B87" s="11" t="s">
        <v>449</v>
      </c>
      <c r="C87" s="11" t="s">
        <v>450</v>
      </c>
      <c r="D87" s="12" t="str">
        <f ca="1">IFERROR(__xludf.DUMMYFUNCTION("REGEXEXTRACT(E89,""[A-Z]{2,}"")"),"IL")</f>
        <v>IL</v>
      </c>
      <c r="E87" s="15" t="s">
        <v>451</v>
      </c>
      <c r="F87" s="14" t="s">
        <v>452</v>
      </c>
      <c r="G87" s="14" t="s">
        <v>12</v>
      </c>
      <c r="H87" s="14" t="s">
        <v>453</v>
      </c>
    </row>
    <row r="88" spans="1:8" ht="15.75" customHeight="1">
      <c r="A88" s="11" t="s">
        <v>7</v>
      </c>
      <c r="B88" s="11" t="s">
        <v>454</v>
      </c>
      <c r="C88" s="11" t="s">
        <v>455</v>
      </c>
      <c r="D88" s="12" t="str">
        <f ca="1">IFERROR(__xludf.DUMMYFUNCTION("REGEXEXTRACT(E90,""[A-Z]{2,}"")"),"IL")</f>
        <v>IL</v>
      </c>
      <c r="E88" s="13" t="s">
        <v>456</v>
      </c>
      <c r="F88" s="21" t="s">
        <v>457</v>
      </c>
      <c r="G88" s="14" t="s">
        <v>23</v>
      </c>
      <c r="H88" s="14" t="s">
        <v>458</v>
      </c>
    </row>
    <row r="89" spans="1:8" ht="15.75" customHeight="1">
      <c r="A89" s="11" t="s">
        <v>7</v>
      </c>
      <c r="B89" s="11" t="s">
        <v>459</v>
      </c>
      <c r="C89" s="11" t="s">
        <v>460</v>
      </c>
      <c r="D89" s="12" t="str">
        <f ca="1">IFERROR(__xludf.DUMMYFUNCTION("REGEXEXTRACT(E91,""[A-Z]{2,}"")"),"IL")</f>
        <v>IL</v>
      </c>
      <c r="E89" s="13" t="s">
        <v>461</v>
      </c>
      <c r="F89" s="14" t="s">
        <v>462</v>
      </c>
      <c r="G89" s="14" t="s">
        <v>23</v>
      </c>
      <c r="H89" s="14" t="s">
        <v>463</v>
      </c>
    </row>
    <row r="90" spans="1:8" ht="15.75" customHeight="1">
      <c r="A90" s="11" t="s">
        <v>7</v>
      </c>
      <c r="B90" s="11" t="s">
        <v>464</v>
      </c>
      <c r="C90" s="11" t="s">
        <v>465</v>
      </c>
      <c r="D90" s="12" t="str">
        <f ca="1">IFERROR(__xludf.DUMMYFUNCTION("REGEXEXTRACT(E92,""[A-Z]{2,}"")"),"IL")</f>
        <v>IL</v>
      </c>
      <c r="E90" s="13" t="s">
        <v>466</v>
      </c>
      <c r="F90" s="14" t="s">
        <v>467</v>
      </c>
      <c r="G90" s="14" t="s">
        <v>61</v>
      </c>
      <c r="H90" s="14" t="s">
        <v>468</v>
      </c>
    </row>
    <row r="91" spans="1:8" ht="15.75" customHeight="1">
      <c r="A91" s="11" t="s">
        <v>7</v>
      </c>
      <c r="B91" s="11" t="s">
        <v>469</v>
      </c>
      <c r="C91" s="17" t="s">
        <v>470</v>
      </c>
      <c r="D91" s="14" t="str">
        <f ca="1">IFERROR(__xludf.DUMMYFUNCTION("REGEXEXTRACT(E93,""[A-Z]{2,}"")"),"IL")</f>
        <v>IL</v>
      </c>
      <c r="E91" s="13" t="s">
        <v>471</v>
      </c>
      <c r="F91" s="21" t="s">
        <v>472</v>
      </c>
      <c r="G91" s="14" t="s">
        <v>12</v>
      </c>
      <c r="H91" s="14" t="s">
        <v>473</v>
      </c>
    </row>
    <row r="92" spans="1:8" ht="15.75" customHeight="1">
      <c r="A92" s="11" t="s">
        <v>7</v>
      </c>
      <c r="B92" s="11" t="s">
        <v>474</v>
      </c>
      <c r="C92" s="17" t="s">
        <v>475</v>
      </c>
      <c r="D92" s="14" t="s">
        <v>476</v>
      </c>
      <c r="E92" s="13" t="s">
        <v>477</v>
      </c>
      <c r="F92" s="14" t="s">
        <v>478</v>
      </c>
      <c r="G92" s="14" t="s">
        <v>45</v>
      </c>
      <c r="H92" s="14" t="s">
        <v>479</v>
      </c>
    </row>
    <row r="93" spans="1:8" ht="15.75" customHeight="1">
      <c r="A93" s="11" t="s">
        <v>7</v>
      </c>
      <c r="B93" s="11" t="s">
        <v>480</v>
      </c>
      <c r="C93" s="11" t="s">
        <v>481</v>
      </c>
      <c r="D93" s="14" t="str">
        <f ca="1">IFERROR(__xludf.DUMMYFUNCTION("REGEXEXTRACT(E95,""[A-Z]{2,}"")"),"IN")</f>
        <v>IN</v>
      </c>
      <c r="E93" s="13" t="s">
        <v>482</v>
      </c>
      <c r="F93" s="21" t="s">
        <v>483</v>
      </c>
      <c r="G93" s="14" t="s">
        <v>90</v>
      </c>
      <c r="H93" s="14" t="s">
        <v>484</v>
      </c>
    </row>
    <row r="94" spans="1:8" ht="15.75" customHeight="1">
      <c r="A94" s="11" t="s">
        <v>7</v>
      </c>
      <c r="B94" s="11" t="s">
        <v>485</v>
      </c>
      <c r="C94" s="23" t="s">
        <v>486</v>
      </c>
      <c r="D94" s="14" t="str">
        <f ca="1">IFERROR(__xludf.DUMMYFUNCTION("REGEXEXTRACT(E96,""[A-Z]{2,}"")"),"IN")</f>
        <v>IN</v>
      </c>
      <c r="E94" s="13" t="s">
        <v>487</v>
      </c>
      <c r="F94" s="21" t="s">
        <v>488</v>
      </c>
      <c r="G94" s="14" t="s">
        <v>39</v>
      </c>
      <c r="H94" s="14" t="s">
        <v>489</v>
      </c>
    </row>
    <row r="95" spans="1:8" ht="15.75" customHeight="1">
      <c r="A95" s="11" t="s">
        <v>7</v>
      </c>
      <c r="B95" s="11" t="s">
        <v>490</v>
      </c>
      <c r="C95" s="11" t="s">
        <v>491</v>
      </c>
      <c r="D95" s="12" t="str">
        <f ca="1">IFERROR(__xludf.DUMMYFUNCTION("REGEXEXTRACT(E97,""[A-Z]{2,}"")"),"IN")</f>
        <v>IN</v>
      </c>
      <c r="E95" s="13" t="s">
        <v>492</v>
      </c>
      <c r="F95" s="14" t="s">
        <v>493</v>
      </c>
      <c r="G95" s="14" t="s">
        <v>12</v>
      </c>
      <c r="H95" s="14" t="s">
        <v>494</v>
      </c>
    </row>
    <row r="96" spans="1:8" ht="15.75" customHeight="1">
      <c r="A96" s="11" t="s">
        <v>7</v>
      </c>
      <c r="B96" s="11" t="s">
        <v>495</v>
      </c>
      <c r="C96" s="11" t="s">
        <v>496</v>
      </c>
      <c r="D96" s="12" t="str">
        <f ca="1">IFERROR(__xludf.DUMMYFUNCTION("REGEXEXTRACT(E98,""[A-Z]{2,}"")"),"IN")</f>
        <v>IN</v>
      </c>
      <c r="E96" s="13" t="s">
        <v>497</v>
      </c>
      <c r="F96" s="21" t="s">
        <v>498</v>
      </c>
      <c r="G96" s="14" t="s">
        <v>377</v>
      </c>
      <c r="H96" s="14" t="s">
        <v>499</v>
      </c>
    </row>
    <row r="97" spans="1:14" ht="15.75" customHeight="1">
      <c r="A97" s="11" t="s">
        <v>7</v>
      </c>
      <c r="B97" s="11" t="s">
        <v>500</v>
      </c>
      <c r="C97" s="11" t="s">
        <v>501</v>
      </c>
      <c r="D97" s="12" t="str">
        <f ca="1">IFERROR(__xludf.DUMMYFUNCTION("REGEXEXTRACT(E99,""[A-Z]{2,}"")"),"IN")</f>
        <v>IN</v>
      </c>
      <c r="E97" s="13" t="s">
        <v>502</v>
      </c>
      <c r="F97" s="14" t="s">
        <v>503</v>
      </c>
      <c r="G97" s="14" t="s">
        <v>45</v>
      </c>
      <c r="H97" s="14" t="s">
        <v>504</v>
      </c>
    </row>
    <row r="98" spans="1:14" ht="15.75" customHeight="1">
      <c r="A98" s="11" t="s">
        <v>7</v>
      </c>
      <c r="B98" s="11" t="s">
        <v>505</v>
      </c>
      <c r="C98" s="11" t="s">
        <v>506</v>
      </c>
      <c r="D98" s="12" t="str">
        <f ca="1">IFERROR(__xludf.DUMMYFUNCTION("REGEXEXTRACT(E100,""[A-Z]{2,}"")"),"IN")</f>
        <v>IN</v>
      </c>
      <c r="E98" s="13" t="s">
        <v>507</v>
      </c>
      <c r="F98" s="21" t="s">
        <v>508</v>
      </c>
      <c r="G98" s="14" t="s">
        <v>90</v>
      </c>
      <c r="H98" s="14" t="s">
        <v>509</v>
      </c>
    </row>
    <row r="99" spans="1:14" ht="15.75" customHeight="1">
      <c r="A99" s="11" t="s">
        <v>7</v>
      </c>
      <c r="B99" s="11" t="s">
        <v>510</v>
      </c>
      <c r="C99" s="14"/>
      <c r="D99" s="14" t="s">
        <v>511</v>
      </c>
      <c r="E99" s="15" t="s">
        <v>512</v>
      </c>
      <c r="F99" s="14" t="s">
        <v>513</v>
      </c>
      <c r="G99" s="14" t="s">
        <v>12</v>
      </c>
      <c r="H99" s="14" t="s">
        <v>514</v>
      </c>
      <c r="K99" s="7"/>
      <c r="L99" s="7"/>
      <c r="M99" s="7"/>
      <c r="N99" s="7"/>
    </row>
    <row r="100" spans="1:14" ht="15.75" customHeight="1">
      <c r="A100" s="11" t="s">
        <v>7</v>
      </c>
      <c r="B100" s="11" t="s">
        <v>515</v>
      </c>
      <c r="C100" s="11" t="s">
        <v>516</v>
      </c>
      <c r="D100" s="12" t="str">
        <f ca="1">IFERROR(__xludf.DUMMYFUNCTION("REGEXEXTRACT(E102,""[A-Z]{2,}"")"),"KS")</f>
        <v>KS</v>
      </c>
      <c r="E100" s="13" t="s">
        <v>517</v>
      </c>
      <c r="F100" s="21" t="s">
        <v>518</v>
      </c>
      <c r="G100" s="14" t="s">
        <v>39</v>
      </c>
      <c r="H100" s="14" t="s">
        <v>519</v>
      </c>
    </row>
    <row r="101" spans="1:14" ht="15.75" customHeight="1">
      <c r="A101" s="11" t="s">
        <v>7</v>
      </c>
      <c r="B101" s="11" t="s">
        <v>520</v>
      </c>
      <c r="C101" s="11" t="s">
        <v>521</v>
      </c>
      <c r="D101" s="12" t="str">
        <f ca="1">IFERROR(__xludf.DUMMYFUNCTION("REGEXEXTRACT(E103,""[A-Z]{2,}"")"),"KS")</f>
        <v>KS</v>
      </c>
      <c r="E101" s="13" t="s">
        <v>522</v>
      </c>
      <c r="F101" s="21" t="s">
        <v>523</v>
      </c>
      <c r="G101" s="14" t="s">
        <v>39</v>
      </c>
      <c r="H101" s="14" t="s">
        <v>524</v>
      </c>
    </row>
    <row r="102" spans="1:14" ht="15.75" customHeight="1">
      <c r="A102" s="11" t="s">
        <v>7</v>
      </c>
      <c r="B102" s="11" t="s">
        <v>525</v>
      </c>
      <c r="C102" s="11" t="s">
        <v>526</v>
      </c>
      <c r="D102" s="14" t="s">
        <v>511</v>
      </c>
      <c r="E102" s="13" t="s">
        <v>527</v>
      </c>
      <c r="F102" s="14" t="s">
        <v>528</v>
      </c>
      <c r="G102" s="14" t="s">
        <v>12</v>
      </c>
      <c r="H102" s="14" t="s">
        <v>529</v>
      </c>
    </row>
    <row r="103" spans="1:14" ht="15.75" customHeight="1">
      <c r="A103" s="11" t="s">
        <v>7</v>
      </c>
      <c r="B103" s="11" t="s">
        <v>530</v>
      </c>
      <c r="C103" s="11" t="s">
        <v>531</v>
      </c>
      <c r="D103" s="12" t="str">
        <f ca="1">IFERROR(__xludf.DUMMYFUNCTION("REGEXEXTRACT(E105,""[A-Z]{2,}"")"),"KY")</f>
        <v>KY</v>
      </c>
      <c r="E103" s="13" t="s">
        <v>532</v>
      </c>
      <c r="F103" s="21" t="s">
        <v>533</v>
      </c>
      <c r="G103" s="14" t="s">
        <v>39</v>
      </c>
      <c r="H103" s="14" t="s">
        <v>534</v>
      </c>
    </row>
    <row r="104" spans="1:14" ht="15.75" customHeight="1">
      <c r="A104" s="11" t="s">
        <v>7</v>
      </c>
      <c r="B104" s="11" t="s">
        <v>535</v>
      </c>
      <c r="C104" s="11" t="s">
        <v>536</v>
      </c>
      <c r="D104" s="12" t="str">
        <f ca="1">IFERROR(__xludf.DUMMYFUNCTION("REGEXEXTRACT(E106,""[A-Z]{2,}"")"),"KY")</f>
        <v>KY</v>
      </c>
      <c r="E104" s="13" t="s">
        <v>537</v>
      </c>
      <c r="F104" s="21" t="s">
        <v>538</v>
      </c>
      <c r="G104" s="14" t="s">
        <v>61</v>
      </c>
      <c r="H104" s="14" t="s">
        <v>539</v>
      </c>
    </row>
    <row r="105" spans="1:14" ht="15.75" customHeight="1">
      <c r="A105" s="11" t="s">
        <v>7</v>
      </c>
      <c r="B105" s="11" t="s">
        <v>540</v>
      </c>
      <c r="C105" s="11" t="s">
        <v>541</v>
      </c>
      <c r="D105" s="14" t="s">
        <v>542</v>
      </c>
      <c r="E105" s="13" t="s">
        <v>543</v>
      </c>
      <c r="F105" s="14" t="s">
        <v>544</v>
      </c>
      <c r="G105" s="14" t="s">
        <v>12</v>
      </c>
      <c r="H105" s="14" t="s">
        <v>545</v>
      </c>
    </row>
    <row r="106" spans="1:14" ht="15.75" customHeight="1">
      <c r="A106" s="11" t="s">
        <v>7</v>
      </c>
      <c r="B106" s="11" t="s">
        <v>546</v>
      </c>
      <c r="C106" s="11" t="s">
        <v>547</v>
      </c>
      <c r="D106" s="14" t="s">
        <v>548</v>
      </c>
      <c r="E106" s="13" t="s">
        <v>549</v>
      </c>
      <c r="F106" s="14" t="s">
        <v>550</v>
      </c>
      <c r="G106" s="14" t="s">
        <v>61</v>
      </c>
      <c r="H106" s="14" t="s">
        <v>551</v>
      </c>
    </row>
    <row r="107" spans="1:14" ht="15.75" customHeight="1">
      <c r="A107" s="11" t="s">
        <v>7</v>
      </c>
      <c r="B107" s="14" t="s">
        <v>552</v>
      </c>
      <c r="C107" s="11" t="s">
        <v>553</v>
      </c>
      <c r="D107" s="14" t="s">
        <v>548</v>
      </c>
      <c r="E107" s="13" t="s">
        <v>554</v>
      </c>
      <c r="F107" s="14" t="s">
        <v>555</v>
      </c>
      <c r="G107" s="14" t="s">
        <v>61</v>
      </c>
      <c r="H107" s="14" t="s">
        <v>556</v>
      </c>
    </row>
    <row r="108" spans="1:14" ht="15.75" customHeight="1">
      <c r="A108" s="11" t="s">
        <v>7</v>
      </c>
      <c r="B108" s="11" t="s">
        <v>557</v>
      </c>
      <c r="C108" s="11" t="s">
        <v>558</v>
      </c>
      <c r="D108" s="14" t="s">
        <v>548</v>
      </c>
      <c r="E108" s="13" t="s">
        <v>559</v>
      </c>
      <c r="F108" s="21" t="s">
        <v>560</v>
      </c>
      <c r="G108" s="14" t="s">
        <v>23</v>
      </c>
      <c r="H108" s="14" t="s">
        <v>561</v>
      </c>
    </row>
    <row r="109" spans="1:14" ht="15.75" customHeight="1">
      <c r="A109" s="11" t="s">
        <v>7</v>
      </c>
      <c r="B109" s="11" t="s">
        <v>562</v>
      </c>
      <c r="C109" s="11" t="s">
        <v>563</v>
      </c>
      <c r="D109" s="12" t="str">
        <f ca="1">IFERROR(__xludf.DUMMYFUNCTION("REGEXEXTRACT(E111,""[A-Z]{2,}"")"),"LA")</f>
        <v>LA</v>
      </c>
      <c r="E109" s="13" t="s">
        <v>564</v>
      </c>
      <c r="F109" s="14" t="s">
        <v>565</v>
      </c>
      <c r="G109" s="14" t="s">
        <v>39</v>
      </c>
      <c r="H109" s="14" t="s">
        <v>566</v>
      </c>
    </row>
    <row r="110" spans="1:14" ht="15.75" customHeight="1">
      <c r="A110" s="11" t="s">
        <v>7</v>
      </c>
      <c r="B110" s="11" t="s">
        <v>567</v>
      </c>
      <c r="C110" s="11" t="s">
        <v>568</v>
      </c>
      <c r="D110" s="12" t="str">
        <f ca="1">IFERROR(__xludf.DUMMYFUNCTION("REGEXEXTRACT(E112,""[A-Z]{2,}"")"),"LA")</f>
        <v>LA</v>
      </c>
      <c r="E110" s="13" t="s">
        <v>569</v>
      </c>
      <c r="F110" s="14" t="s">
        <v>570</v>
      </c>
      <c r="G110" s="14" t="s">
        <v>39</v>
      </c>
      <c r="H110" s="14" t="s">
        <v>571</v>
      </c>
    </row>
    <row r="111" spans="1:14" ht="15.75" customHeight="1">
      <c r="A111" s="11" t="s">
        <v>7</v>
      </c>
      <c r="B111" s="11" t="s">
        <v>572</v>
      </c>
      <c r="C111" s="11" t="s">
        <v>573</v>
      </c>
      <c r="D111" s="12" t="str">
        <f ca="1">IFERROR(__xludf.DUMMYFUNCTION("REGEXEXTRACT(E113,""[A-Z]{2,}"")"),"LA")</f>
        <v>LA</v>
      </c>
      <c r="E111" s="13" t="s">
        <v>574</v>
      </c>
      <c r="F111" s="14" t="s">
        <v>575</v>
      </c>
      <c r="G111" s="14" t="s">
        <v>45</v>
      </c>
      <c r="H111" s="14" t="s">
        <v>576</v>
      </c>
    </row>
    <row r="112" spans="1:14" ht="15.75" customHeight="1">
      <c r="A112" s="11" t="s">
        <v>7</v>
      </c>
      <c r="B112" s="11" t="s">
        <v>577</v>
      </c>
      <c r="C112" s="11" t="s">
        <v>578</v>
      </c>
      <c r="D112" s="12" t="str">
        <f ca="1">IFERROR(__xludf.DUMMYFUNCTION("REGEXEXTRACT(E114,""[A-Z]{2,}"")"),"LA")</f>
        <v>LA</v>
      </c>
      <c r="E112" s="13" t="s">
        <v>579</v>
      </c>
      <c r="F112" s="14" t="s">
        <v>580</v>
      </c>
      <c r="G112" s="14" t="s">
        <v>45</v>
      </c>
      <c r="H112" s="14" t="s">
        <v>581</v>
      </c>
    </row>
    <row r="113" spans="1:8" ht="15.75" customHeight="1">
      <c r="A113" s="11" t="s">
        <v>7</v>
      </c>
      <c r="B113" s="24" t="s">
        <v>582</v>
      </c>
      <c r="C113" s="17" t="s">
        <v>583</v>
      </c>
      <c r="D113" s="14" t="str">
        <f ca="1">IFERROR(__xludf.DUMMYFUNCTION("REGEXEXTRACT(E115,""[A-Z]{2,}"")"),"LA")</f>
        <v>LA</v>
      </c>
      <c r="E113" s="13" t="s">
        <v>584</v>
      </c>
      <c r="F113" s="14" t="s">
        <v>585</v>
      </c>
      <c r="G113" s="14" t="s">
        <v>12</v>
      </c>
      <c r="H113" s="14" t="s">
        <v>586</v>
      </c>
    </row>
    <row r="114" spans="1:8" ht="15.75" customHeight="1">
      <c r="A114" s="11" t="s">
        <v>7</v>
      </c>
      <c r="B114" s="24" t="s">
        <v>587</v>
      </c>
      <c r="C114" s="17" t="s">
        <v>588</v>
      </c>
      <c r="D114" s="14" t="s">
        <v>548</v>
      </c>
      <c r="E114" s="13" t="s">
        <v>589</v>
      </c>
      <c r="F114" s="14" t="s">
        <v>590</v>
      </c>
      <c r="G114" s="14" t="s">
        <v>12</v>
      </c>
      <c r="H114" s="14" t="s">
        <v>591</v>
      </c>
    </row>
    <row r="115" spans="1:8" ht="15.75" customHeight="1">
      <c r="A115" s="11" t="s">
        <v>7</v>
      </c>
      <c r="B115" s="24" t="s">
        <v>592</v>
      </c>
      <c r="C115" s="17" t="s">
        <v>593</v>
      </c>
      <c r="D115" s="14" t="s">
        <v>548</v>
      </c>
      <c r="E115" s="13" t="s">
        <v>594</v>
      </c>
      <c r="F115" s="14" t="s">
        <v>595</v>
      </c>
      <c r="G115" s="14" t="s">
        <v>12</v>
      </c>
      <c r="H115" s="14" t="s">
        <v>596</v>
      </c>
    </row>
    <row r="116" spans="1:8" ht="15.75" customHeight="1">
      <c r="A116" s="11" t="s">
        <v>7</v>
      </c>
      <c r="B116" s="11" t="s">
        <v>597</v>
      </c>
      <c r="C116" s="11" t="s">
        <v>598</v>
      </c>
      <c r="D116" s="12" t="str">
        <f ca="1">IFERROR(__xludf.DUMMYFUNCTION("REGEXEXTRACT(E118,""[A-Z]{2,}"")"),"MA")</f>
        <v>MA</v>
      </c>
      <c r="E116" s="13" t="s">
        <v>599</v>
      </c>
      <c r="F116" s="14" t="s">
        <v>600</v>
      </c>
      <c r="G116" s="14" t="s">
        <v>61</v>
      </c>
      <c r="H116" s="14" t="s">
        <v>601</v>
      </c>
    </row>
    <row r="117" spans="1:8" ht="15.75" customHeight="1">
      <c r="A117" s="11" t="s">
        <v>7</v>
      </c>
      <c r="B117" s="11" t="s">
        <v>602</v>
      </c>
      <c r="C117" s="11" t="s">
        <v>603</v>
      </c>
      <c r="D117" s="12" t="str">
        <f ca="1">IFERROR(__xludf.DUMMYFUNCTION("REGEXEXTRACT(E119,""[A-Z]{2,}"")"),"MA")</f>
        <v>MA</v>
      </c>
      <c r="E117" s="13" t="s">
        <v>604</v>
      </c>
      <c r="F117" s="14" t="s">
        <v>605</v>
      </c>
      <c r="G117" s="14" t="s">
        <v>12</v>
      </c>
      <c r="H117" s="14" t="s">
        <v>606</v>
      </c>
    </row>
    <row r="118" spans="1:8" ht="15.75" customHeight="1">
      <c r="A118" s="11" t="s">
        <v>607</v>
      </c>
      <c r="B118" s="11" t="s">
        <v>608</v>
      </c>
      <c r="C118" s="11" t="s">
        <v>609</v>
      </c>
      <c r="D118" s="14" t="s">
        <v>610</v>
      </c>
      <c r="E118" s="13" t="s">
        <v>611</v>
      </c>
      <c r="F118" s="14"/>
      <c r="G118" s="14" t="s">
        <v>61</v>
      </c>
      <c r="H118" s="14" t="s">
        <v>612</v>
      </c>
    </row>
    <row r="119" spans="1:8" ht="15.75" customHeight="1">
      <c r="A119" s="11" t="s">
        <v>7</v>
      </c>
      <c r="B119" s="11" t="s">
        <v>613</v>
      </c>
      <c r="C119" s="11" t="s">
        <v>614</v>
      </c>
      <c r="D119" s="14" t="str">
        <f ca="1">IFERROR(__xludf.DUMMYFUNCTION("REGEXEXTRACT(E121,""[A-Z]{2,}"")"),"MD")</f>
        <v>MD</v>
      </c>
      <c r="E119" s="13" t="s">
        <v>615</v>
      </c>
      <c r="F119" s="21" t="s">
        <v>616</v>
      </c>
      <c r="G119" s="14" t="s">
        <v>39</v>
      </c>
      <c r="H119" s="14" t="s">
        <v>617</v>
      </c>
    </row>
    <row r="120" spans="1:8" ht="15.75" customHeight="1">
      <c r="A120" s="11" t="s">
        <v>7</v>
      </c>
      <c r="B120" s="11" t="s">
        <v>618</v>
      </c>
      <c r="C120" s="11" t="s">
        <v>619</v>
      </c>
      <c r="D120" s="14" t="str">
        <f ca="1">IFERROR(__xludf.DUMMYFUNCTION("REGEXEXTRACT(E122,""[A-Z]{2,}"")"),"MD")</f>
        <v>MD</v>
      </c>
      <c r="E120" s="13" t="s">
        <v>620</v>
      </c>
      <c r="F120" s="14" t="s">
        <v>621</v>
      </c>
      <c r="G120" s="14" t="s">
        <v>111</v>
      </c>
      <c r="H120" s="14" t="s">
        <v>622</v>
      </c>
    </row>
    <row r="121" spans="1:8" ht="15.75" customHeight="1">
      <c r="A121" s="11" t="s">
        <v>7</v>
      </c>
      <c r="B121" s="11" t="s">
        <v>623</v>
      </c>
      <c r="C121" s="11" t="s">
        <v>624</v>
      </c>
      <c r="D121" s="12" t="str">
        <f ca="1">IFERROR(__xludf.DUMMYFUNCTION("REGEXEXTRACT(E123,""[A-Z]{2,}"")"),"MD")</f>
        <v>MD</v>
      </c>
      <c r="E121" s="13" t="s">
        <v>625</v>
      </c>
      <c r="F121" s="21" t="s">
        <v>626</v>
      </c>
      <c r="G121" s="14" t="s">
        <v>90</v>
      </c>
      <c r="H121" s="14" t="s">
        <v>627</v>
      </c>
    </row>
    <row r="122" spans="1:8" ht="15.75" customHeight="1">
      <c r="A122" s="11" t="s">
        <v>7</v>
      </c>
      <c r="B122" s="11" t="s">
        <v>628</v>
      </c>
      <c r="C122" s="11" t="s">
        <v>629</v>
      </c>
      <c r="D122" s="12" t="str">
        <f ca="1">IFERROR(__xludf.DUMMYFUNCTION("REGEXEXTRACT(E124,""[A-Z]{2,}"")"),"MD")</f>
        <v>MD</v>
      </c>
      <c r="E122" s="13" t="s">
        <v>630</v>
      </c>
      <c r="F122" s="14" t="s">
        <v>631</v>
      </c>
      <c r="G122" s="14" t="s">
        <v>12</v>
      </c>
      <c r="H122" s="14" t="s">
        <v>632</v>
      </c>
    </row>
    <row r="123" spans="1:8" ht="15.75" customHeight="1">
      <c r="A123" s="11" t="s">
        <v>7</v>
      </c>
      <c r="B123" s="11" t="s">
        <v>633</v>
      </c>
      <c r="C123" s="11" t="s">
        <v>634</v>
      </c>
      <c r="D123" s="12" t="str">
        <f ca="1">IFERROR(__xludf.DUMMYFUNCTION("REGEXEXTRACT(E125,""[A-Z]{2,}"")"),"MD")</f>
        <v>MD</v>
      </c>
      <c r="E123" s="13" t="s">
        <v>635</v>
      </c>
      <c r="F123" s="14" t="s">
        <v>636</v>
      </c>
      <c r="G123" s="14" t="s">
        <v>12</v>
      </c>
      <c r="H123" s="14" t="s">
        <v>637</v>
      </c>
    </row>
    <row r="124" spans="1:8" ht="15.75" customHeight="1">
      <c r="A124" s="11" t="s">
        <v>7</v>
      </c>
      <c r="B124" s="11" t="s">
        <v>638</v>
      </c>
      <c r="C124" s="11" t="s">
        <v>639</v>
      </c>
      <c r="D124" s="12" t="str">
        <f ca="1">IFERROR(__xludf.DUMMYFUNCTION("REGEXEXTRACT(E126,""[A-Z]{2,}"")"),"MD")</f>
        <v>MD</v>
      </c>
      <c r="E124" s="13" t="s">
        <v>640</v>
      </c>
      <c r="F124" s="14" t="s">
        <v>641</v>
      </c>
      <c r="G124" s="14" t="s">
        <v>111</v>
      </c>
      <c r="H124" s="14" t="s">
        <v>642</v>
      </c>
    </row>
    <row r="125" spans="1:8" ht="15.75" customHeight="1">
      <c r="A125" s="11" t="s">
        <v>7</v>
      </c>
      <c r="B125" s="11" t="s">
        <v>643</v>
      </c>
      <c r="C125" s="11" t="s">
        <v>644</v>
      </c>
      <c r="D125" s="12" t="str">
        <f ca="1">IFERROR(__xludf.DUMMYFUNCTION("REGEXEXTRACT(E127,""[A-Z]{2,}"")"),"MD")</f>
        <v>MD</v>
      </c>
      <c r="E125" s="13" t="s">
        <v>645</v>
      </c>
      <c r="F125" s="14" t="s">
        <v>646</v>
      </c>
      <c r="G125" s="14" t="s">
        <v>39</v>
      </c>
      <c r="H125" s="14" t="s">
        <v>647</v>
      </c>
    </row>
    <row r="126" spans="1:8" ht="15.75" customHeight="1">
      <c r="A126" s="11" t="s">
        <v>648</v>
      </c>
      <c r="B126" s="11" t="s">
        <v>649</v>
      </c>
      <c r="C126" s="25" t="s">
        <v>650</v>
      </c>
      <c r="D126" s="14" t="s">
        <v>610</v>
      </c>
      <c r="E126" s="13" t="s">
        <v>651</v>
      </c>
      <c r="F126" s="14" t="s">
        <v>652</v>
      </c>
      <c r="G126" s="14" t="s">
        <v>39</v>
      </c>
      <c r="H126" s="12"/>
    </row>
    <row r="127" spans="1:8" ht="15.75" customHeight="1">
      <c r="A127" s="11" t="s">
        <v>7</v>
      </c>
      <c r="B127" s="11" t="s">
        <v>195</v>
      </c>
      <c r="C127" s="25" t="s">
        <v>653</v>
      </c>
      <c r="D127" s="14" t="s">
        <v>610</v>
      </c>
      <c r="E127" s="13" t="s">
        <v>197</v>
      </c>
      <c r="F127" s="14" t="s">
        <v>654</v>
      </c>
      <c r="G127" s="14" t="s">
        <v>90</v>
      </c>
      <c r="H127" s="14" t="s">
        <v>655</v>
      </c>
    </row>
    <row r="128" spans="1:8" ht="15.75" customHeight="1">
      <c r="A128" s="11" t="s">
        <v>7</v>
      </c>
      <c r="B128" s="11" t="s">
        <v>656</v>
      </c>
      <c r="C128" s="11" t="s">
        <v>657</v>
      </c>
      <c r="D128" s="14" t="s">
        <v>658</v>
      </c>
      <c r="E128" s="13" t="s">
        <v>659</v>
      </c>
      <c r="F128" s="14" t="s">
        <v>660</v>
      </c>
      <c r="G128" s="14" t="s">
        <v>90</v>
      </c>
      <c r="H128" s="14" t="s">
        <v>661</v>
      </c>
    </row>
    <row r="129" spans="1:8" ht="15.75" customHeight="1">
      <c r="A129" s="11" t="s">
        <v>7</v>
      </c>
      <c r="B129" s="11" t="s">
        <v>662</v>
      </c>
      <c r="C129" s="11" t="s">
        <v>663</v>
      </c>
      <c r="D129" s="14" t="str">
        <f ca="1">IFERROR(__xludf.DUMMYFUNCTION("REGEXEXTRACT(E131,""[A-Z]{2,}"")"),"MI")</f>
        <v>MI</v>
      </c>
      <c r="E129" s="13" t="s">
        <v>664</v>
      </c>
      <c r="F129" s="14" t="s">
        <v>665</v>
      </c>
      <c r="G129" s="14" t="s">
        <v>12</v>
      </c>
      <c r="H129" s="14" t="s">
        <v>666</v>
      </c>
    </row>
    <row r="130" spans="1:8" ht="15.75" customHeight="1">
      <c r="A130" s="11" t="s">
        <v>7</v>
      </c>
      <c r="B130" s="11" t="s">
        <v>667</v>
      </c>
      <c r="C130" s="11" t="s">
        <v>668</v>
      </c>
      <c r="D130" s="14" t="s">
        <v>658</v>
      </c>
      <c r="E130" s="13" t="s">
        <v>669</v>
      </c>
      <c r="F130" s="21" t="s">
        <v>670</v>
      </c>
      <c r="G130" s="14" t="s">
        <v>90</v>
      </c>
      <c r="H130" s="14" t="s">
        <v>671</v>
      </c>
    </row>
    <row r="131" spans="1:8" ht="15.75" customHeight="1">
      <c r="A131" s="11" t="s">
        <v>7</v>
      </c>
      <c r="B131" s="11" t="s">
        <v>672</v>
      </c>
      <c r="C131" s="11" t="s">
        <v>673</v>
      </c>
      <c r="D131" s="12" t="str">
        <f ca="1">IFERROR(__xludf.DUMMYFUNCTION("REGEXEXTRACT(E133,""[A-Z]{2,}"")"),"MI")</f>
        <v>MI</v>
      </c>
      <c r="E131" s="13" t="s">
        <v>674</v>
      </c>
      <c r="F131" s="21" t="s">
        <v>675</v>
      </c>
      <c r="G131" s="14" t="s">
        <v>12</v>
      </c>
      <c r="H131" s="14" t="s">
        <v>676</v>
      </c>
    </row>
    <row r="132" spans="1:8" ht="15.75" customHeight="1">
      <c r="A132" s="11" t="s">
        <v>7</v>
      </c>
      <c r="B132" s="11" t="s">
        <v>677</v>
      </c>
      <c r="C132" s="11" t="s">
        <v>678</v>
      </c>
      <c r="D132" s="12" t="str">
        <f ca="1">IFERROR(__xludf.DUMMYFUNCTION("REGEXEXTRACT(E134,""[A-Z]{2,}"")"),"MI")</f>
        <v>MI</v>
      </c>
      <c r="E132" s="13" t="s">
        <v>679</v>
      </c>
      <c r="F132" s="21" t="s">
        <v>680</v>
      </c>
      <c r="G132" s="14" t="s">
        <v>12</v>
      </c>
      <c r="H132" s="14" t="s">
        <v>681</v>
      </c>
    </row>
    <row r="133" spans="1:8" ht="15.75" customHeight="1">
      <c r="A133" s="11" t="s">
        <v>7</v>
      </c>
      <c r="B133" s="11" t="s">
        <v>682</v>
      </c>
      <c r="C133" s="17" t="s">
        <v>683</v>
      </c>
      <c r="D133" s="14" t="str">
        <f ca="1">IFERROR(__xludf.DUMMYFUNCTION("REGEXEXTRACT(E135,""[A-Z]{2,}"")"),"MI")</f>
        <v>MI</v>
      </c>
      <c r="E133" s="13" t="s">
        <v>684</v>
      </c>
      <c r="F133" s="21" t="s">
        <v>685</v>
      </c>
      <c r="G133" s="14" t="s">
        <v>377</v>
      </c>
      <c r="H133" s="14" t="s">
        <v>686</v>
      </c>
    </row>
    <row r="134" spans="1:8" ht="15.75" customHeight="1">
      <c r="A134" s="11" t="s">
        <v>7</v>
      </c>
      <c r="B134" s="11" t="s">
        <v>687</v>
      </c>
      <c r="C134" s="11" t="s">
        <v>688</v>
      </c>
      <c r="D134" s="14" t="s">
        <v>689</v>
      </c>
      <c r="E134" s="13" t="s">
        <v>690</v>
      </c>
      <c r="F134" s="14" t="s">
        <v>691</v>
      </c>
      <c r="G134" s="14" t="s">
        <v>377</v>
      </c>
      <c r="H134" s="14" t="s">
        <v>692</v>
      </c>
    </row>
    <row r="135" spans="1:8" ht="15.75" customHeight="1">
      <c r="A135" s="11" t="s">
        <v>7</v>
      </c>
      <c r="B135" s="11" t="s">
        <v>693</v>
      </c>
      <c r="C135" s="11" t="s">
        <v>694</v>
      </c>
      <c r="D135" s="12" t="str">
        <f ca="1">IFERROR(__xludf.DUMMYFUNCTION("REGEXEXTRACT(E137,""[A-Z]{2,}"")"),"MO")</f>
        <v>MO</v>
      </c>
      <c r="E135" s="13" t="s">
        <v>695</v>
      </c>
      <c r="F135" s="21" t="s">
        <v>696</v>
      </c>
      <c r="G135" s="14" t="s">
        <v>90</v>
      </c>
      <c r="H135" s="14" t="s">
        <v>697</v>
      </c>
    </row>
    <row r="136" spans="1:8" ht="15.75" customHeight="1">
      <c r="A136" s="11" t="s">
        <v>7</v>
      </c>
      <c r="B136" s="11" t="s">
        <v>698</v>
      </c>
      <c r="C136" s="11" t="s">
        <v>699</v>
      </c>
      <c r="D136" s="12" t="str">
        <f ca="1">IFERROR(__xludf.DUMMYFUNCTION("REGEXEXTRACT(E138,""[A-Z]{2,}"")"),"MO")</f>
        <v>MO</v>
      </c>
      <c r="E136" s="13" t="s">
        <v>700</v>
      </c>
      <c r="F136" s="21" t="s">
        <v>701</v>
      </c>
      <c r="G136" s="14" t="s">
        <v>377</v>
      </c>
      <c r="H136" s="14" t="s">
        <v>702</v>
      </c>
    </row>
    <row r="137" spans="1:8" ht="15.75" customHeight="1">
      <c r="A137" s="11" t="s">
        <v>7</v>
      </c>
      <c r="B137" s="11" t="s">
        <v>703</v>
      </c>
      <c r="C137" s="11" t="s">
        <v>704</v>
      </c>
      <c r="D137" s="12" t="str">
        <f ca="1">IFERROR(__xludf.DUMMYFUNCTION("REGEXEXTRACT(E139,""[A-Z]{2,}"")"),"MO")</f>
        <v>MO</v>
      </c>
      <c r="E137" s="13" t="s">
        <v>705</v>
      </c>
      <c r="F137" s="14" t="s">
        <v>706</v>
      </c>
      <c r="G137" s="14" t="s">
        <v>90</v>
      </c>
      <c r="H137" s="14" t="s">
        <v>707</v>
      </c>
    </row>
    <row r="138" spans="1:8" ht="15.75" customHeight="1">
      <c r="A138" s="11" t="s">
        <v>7</v>
      </c>
      <c r="B138" s="11" t="s">
        <v>708</v>
      </c>
      <c r="C138" s="11" t="s">
        <v>709</v>
      </c>
      <c r="D138" s="12" t="str">
        <f ca="1">IFERROR(__xludf.DUMMYFUNCTION("REGEXEXTRACT(E140,""[A-Z]{2,}"")"),"MO")</f>
        <v>MO</v>
      </c>
      <c r="E138" s="13" t="s">
        <v>710</v>
      </c>
      <c r="F138" s="21" t="s">
        <v>711</v>
      </c>
      <c r="G138" s="14" t="s">
        <v>23</v>
      </c>
      <c r="H138" s="14" t="s">
        <v>712</v>
      </c>
    </row>
    <row r="139" spans="1:8" ht="15.75" customHeight="1">
      <c r="A139" s="11" t="s">
        <v>7</v>
      </c>
      <c r="B139" s="11" t="s">
        <v>713</v>
      </c>
      <c r="C139" s="11" t="s">
        <v>714</v>
      </c>
      <c r="D139" s="12" t="str">
        <f ca="1">IFERROR(__xludf.DUMMYFUNCTION("REGEXEXTRACT(E141,""[A-Z]{2,}"")"),"MO")</f>
        <v>MO</v>
      </c>
      <c r="E139" s="13" t="s">
        <v>715</v>
      </c>
      <c r="F139" s="14" t="s">
        <v>716</v>
      </c>
      <c r="G139" s="14" t="s">
        <v>61</v>
      </c>
      <c r="H139" s="14" t="s">
        <v>717</v>
      </c>
    </row>
    <row r="140" spans="1:8" ht="15.75" customHeight="1">
      <c r="A140" s="11" t="s">
        <v>7</v>
      </c>
      <c r="B140" s="11" t="s">
        <v>718</v>
      </c>
      <c r="C140" s="11" t="s">
        <v>719</v>
      </c>
      <c r="D140" s="12" t="str">
        <f ca="1">IFERROR(__xludf.DUMMYFUNCTION("REGEXEXTRACT(E142,""[A-Z]{2,}"")"),"MO")</f>
        <v>MO</v>
      </c>
      <c r="E140" s="13" t="s">
        <v>720</v>
      </c>
      <c r="F140" s="14" t="s">
        <v>721</v>
      </c>
      <c r="G140" s="14" t="s">
        <v>61</v>
      </c>
      <c r="H140" s="14" t="s">
        <v>722</v>
      </c>
    </row>
    <row r="141" spans="1:8" ht="15.75" customHeight="1">
      <c r="A141" s="11" t="s">
        <v>7</v>
      </c>
      <c r="B141" s="11" t="s">
        <v>723</v>
      </c>
      <c r="C141" s="11" t="s">
        <v>724</v>
      </c>
      <c r="D141" s="12" t="str">
        <f ca="1">IFERROR(__xludf.DUMMYFUNCTION("REGEXEXTRACT(E143,""[A-Z]{2,}"")"),"MO")</f>
        <v>MO</v>
      </c>
      <c r="E141" s="13" t="s">
        <v>725</v>
      </c>
      <c r="F141" s="14" t="s">
        <v>726</v>
      </c>
      <c r="G141" s="14" t="s">
        <v>377</v>
      </c>
      <c r="H141" s="14" t="s">
        <v>727</v>
      </c>
    </row>
    <row r="142" spans="1:8" ht="15.75" customHeight="1">
      <c r="A142" s="11" t="s">
        <v>7</v>
      </c>
      <c r="B142" s="11" t="s">
        <v>728</v>
      </c>
      <c r="C142" s="11" t="s">
        <v>729</v>
      </c>
      <c r="D142" s="14" t="s">
        <v>730</v>
      </c>
      <c r="E142" s="13" t="s">
        <v>731</v>
      </c>
      <c r="F142" s="14" t="s">
        <v>732</v>
      </c>
      <c r="G142" s="14" t="s">
        <v>39</v>
      </c>
      <c r="H142" s="14" t="s">
        <v>733</v>
      </c>
    </row>
    <row r="143" spans="1:8" ht="15.75" customHeight="1">
      <c r="A143" s="11" t="s">
        <v>7</v>
      </c>
      <c r="B143" s="11" t="s">
        <v>734</v>
      </c>
      <c r="C143" s="11" t="s">
        <v>735</v>
      </c>
      <c r="D143" s="14" t="s">
        <v>730</v>
      </c>
      <c r="E143" s="13" t="s">
        <v>736</v>
      </c>
      <c r="F143" s="14" t="s">
        <v>737</v>
      </c>
      <c r="G143" s="14" t="s">
        <v>39</v>
      </c>
      <c r="H143" s="14" t="s">
        <v>738</v>
      </c>
    </row>
    <row r="144" spans="1:8" ht="15.75" customHeight="1">
      <c r="A144" s="11" t="s">
        <v>7</v>
      </c>
      <c r="B144" s="11" t="s">
        <v>739</v>
      </c>
      <c r="C144" s="11" t="s">
        <v>740</v>
      </c>
      <c r="D144" s="14" t="str">
        <f ca="1">IFERROR(__xludf.DUMMYFUNCTION("REGEXEXTRACT(E146,""[A-Z]{2,}"")"),"MS")</f>
        <v>MS</v>
      </c>
      <c r="E144" s="13" t="s">
        <v>741</v>
      </c>
      <c r="F144" s="14" t="s">
        <v>742</v>
      </c>
      <c r="G144" s="14" t="s">
        <v>377</v>
      </c>
      <c r="H144" s="14" t="s">
        <v>743</v>
      </c>
    </row>
    <row r="145" spans="1:8" ht="15.75" customHeight="1">
      <c r="A145" s="11" t="s">
        <v>7</v>
      </c>
      <c r="B145" s="11" t="s">
        <v>744</v>
      </c>
      <c r="C145" s="11" t="s">
        <v>745</v>
      </c>
      <c r="D145" s="12" t="str">
        <f ca="1">IFERROR(__xludf.DUMMYFUNCTION("REGEXEXTRACT(E147,""[A-Z]{2,}"")"),"MS")</f>
        <v>MS</v>
      </c>
      <c r="E145" s="13" t="s">
        <v>746</v>
      </c>
      <c r="F145" s="14" t="s">
        <v>747</v>
      </c>
      <c r="G145" s="14" t="s">
        <v>45</v>
      </c>
      <c r="H145" s="14" t="s">
        <v>748</v>
      </c>
    </row>
    <row r="146" spans="1:8" ht="15.75" customHeight="1">
      <c r="A146" s="11" t="s">
        <v>7</v>
      </c>
      <c r="B146" s="11" t="s">
        <v>749</v>
      </c>
      <c r="C146" s="11" t="s">
        <v>750</v>
      </c>
      <c r="D146" s="12" t="str">
        <f ca="1">IFERROR(__xludf.DUMMYFUNCTION("REGEXEXTRACT(E148,""[A-Z]{2,}"")"),"MS")</f>
        <v>MS</v>
      </c>
      <c r="E146" s="13" t="s">
        <v>751</v>
      </c>
      <c r="F146" s="14" t="s">
        <v>752</v>
      </c>
      <c r="G146" s="14" t="s">
        <v>12</v>
      </c>
      <c r="H146" s="14" t="s">
        <v>753</v>
      </c>
    </row>
    <row r="147" spans="1:8" ht="15.75" customHeight="1">
      <c r="A147" s="11" t="s">
        <v>7</v>
      </c>
      <c r="B147" s="11" t="s">
        <v>754</v>
      </c>
      <c r="C147" s="11" t="s">
        <v>755</v>
      </c>
      <c r="D147" s="12" t="str">
        <f ca="1">IFERROR(__xludf.DUMMYFUNCTION("REGEXEXTRACT(E149,""[A-Z]{2,}"")"),"MS")</f>
        <v>MS</v>
      </c>
      <c r="E147" s="13" t="s">
        <v>756</v>
      </c>
      <c r="F147" s="14" t="s">
        <v>757</v>
      </c>
      <c r="G147" s="14" t="s">
        <v>39</v>
      </c>
      <c r="H147" s="14" t="s">
        <v>758</v>
      </c>
    </row>
    <row r="148" spans="1:8" ht="15.75" customHeight="1">
      <c r="A148" s="11" t="s">
        <v>7</v>
      </c>
      <c r="B148" s="11" t="s">
        <v>759</v>
      </c>
      <c r="C148" s="11" t="s">
        <v>760</v>
      </c>
      <c r="D148" s="12" t="str">
        <f ca="1">IFERROR(__xludf.DUMMYFUNCTION("REGEXEXTRACT(E150,""[A-Z]{2,}"")"),"MS")</f>
        <v>MS</v>
      </c>
      <c r="E148" s="13" t="s">
        <v>761</v>
      </c>
      <c r="F148" s="14" t="s">
        <v>762</v>
      </c>
      <c r="G148" s="14" t="s">
        <v>39</v>
      </c>
      <c r="H148" s="14" t="s">
        <v>763</v>
      </c>
    </row>
    <row r="149" spans="1:8" ht="15.75" customHeight="1">
      <c r="A149" s="11" t="s">
        <v>7</v>
      </c>
      <c r="B149" s="11" t="s">
        <v>764</v>
      </c>
      <c r="C149" s="11" t="s">
        <v>765</v>
      </c>
      <c r="D149" s="12" t="str">
        <f ca="1">IFERROR(__xludf.DUMMYFUNCTION("REGEXEXTRACT(E151,""[A-Z]{2,}"")"),"MS")</f>
        <v>MS</v>
      </c>
      <c r="E149" s="13" t="s">
        <v>766</v>
      </c>
      <c r="F149" s="21" t="s">
        <v>767</v>
      </c>
      <c r="G149" s="14" t="s">
        <v>61</v>
      </c>
      <c r="H149" s="14" t="s">
        <v>768</v>
      </c>
    </row>
    <row r="150" spans="1:8" ht="15.75" customHeight="1">
      <c r="A150" s="11" t="s">
        <v>7</v>
      </c>
      <c r="B150" s="11" t="s">
        <v>769</v>
      </c>
      <c r="C150" s="11" t="s">
        <v>770</v>
      </c>
      <c r="D150" s="12" t="str">
        <f ca="1">IFERROR(__xludf.DUMMYFUNCTION("REGEXEXTRACT(E152,""[A-Z]{2,}"")"),"MS")</f>
        <v>MS</v>
      </c>
      <c r="E150" s="13" t="s">
        <v>771</v>
      </c>
      <c r="F150" s="14" t="s">
        <v>772</v>
      </c>
      <c r="G150" s="14" t="s">
        <v>377</v>
      </c>
      <c r="H150" s="14" t="s">
        <v>773</v>
      </c>
    </row>
    <row r="151" spans="1:8" ht="15.75" customHeight="1">
      <c r="A151" s="11" t="s">
        <v>7</v>
      </c>
      <c r="B151" s="11" t="s">
        <v>774</v>
      </c>
      <c r="C151" s="11" t="s">
        <v>775</v>
      </c>
      <c r="D151" s="12" t="str">
        <f ca="1">IFERROR(__xludf.DUMMYFUNCTION("REGEXEXTRACT(E153,""[A-Z]{2,}"")"),"MS")</f>
        <v>MS</v>
      </c>
      <c r="E151" s="13" t="s">
        <v>776</v>
      </c>
      <c r="F151" s="14" t="s">
        <v>777</v>
      </c>
      <c r="G151" s="14" t="s">
        <v>45</v>
      </c>
      <c r="H151" s="14" t="s">
        <v>778</v>
      </c>
    </row>
    <row r="152" spans="1:8" ht="15.75" customHeight="1">
      <c r="A152" s="11" t="s">
        <v>7</v>
      </c>
      <c r="B152" s="11" t="s">
        <v>779</v>
      </c>
      <c r="C152" s="11" t="s">
        <v>780</v>
      </c>
      <c r="D152" s="12" t="str">
        <f ca="1">IFERROR(__xludf.DUMMYFUNCTION("REGEXEXTRACT(E154,""[A-Z]{2,}"")"),"MS")</f>
        <v>MS</v>
      </c>
      <c r="E152" s="13" t="s">
        <v>781</v>
      </c>
      <c r="F152" s="14" t="s">
        <v>782</v>
      </c>
      <c r="G152" s="14" t="s">
        <v>39</v>
      </c>
      <c r="H152" s="14" t="s">
        <v>783</v>
      </c>
    </row>
    <row r="153" spans="1:8" ht="15.75" customHeight="1">
      <c r="A153" s="11" t="s">
        <v>7</v>
      </c>
      <c r="B153" s="11" t="s">
        <v>784</v>
      </c>
      <c r="C153" s="11" t="s">
        <v>785</v>
      </c>
      <c r="D153" s="14" t="str">
        <f ca="1">IFERROR(__xludf.DUMMYFUNCTION("REGEXEXTRACT(E155,""[A-Z]{2,}"")"),"NC")</f>
        <v>NC</v>
      </c>
      <c r="E153" s="13" t="s">
        <v>786</v>
      </c>
      <c r="F153" s="14" t="s">
        <v>787</v>
      </c>
      <c r="G153" s="14" t="s">
        <v>90</v>
      </c>
      <c r="H153" s="14" t="s">
        <v>788</v>
      </c>
    </row>
    <row r="154" spans="1:8" ht="15.75" customHeight="1">
      <c r="A154" s="11" t="s">
        <v>7</v>
      </c>
      <c r="B154" s="11" t="s">
        <v>789</v>
      </c>
      <c r="C154" s="11" t="s">
        <v>790</v>
      </c>
      <c r="D154" s="14" t="str">
        <f ca="1">IFERROR(__xludf.DUMMYFUNCTION("REGEXEXTRACT(E156,""[A-Z]{2,}"")"),"NC")</f>
        <v>NC</v>
      </c>
      <c r="E154" s="13" t="s">
        <v>791</v>
      </c>
      <c r="F154" s="14" t="s">
        <v>792</v>
      </c>
      <c r="G154" s="14" t="s">
        <v>90</v>
      </c>
      <c r="H154" s="14" t="s">
        <v>793</v>
      </c>
    </row>
    <row r="155" spans="1:8" ht="15.75" customHeight="1">
      <c r="A155" s="11" t="s">
        <v>7</v>
      </c>
      <c r="B155" s="11" t="s">
        <v>794</v>
      </c>
      <c r="C155" s="11" t="s">
        <v>795</v>
      </c>
      <c r="D155" s="14" t="str">
        <f ca="1">IFERROR(__xludf.DUMMYFUNCTION("REGEXEXTRACT(E157,""[A-Z]{2,}"")"),"NC")</f>
        <v>NC</v>
      </c>
      <c r="E155" s="13" t="s">
        <v>796</v>
      </c>
      <c r="F155" s="14" t="s">
        <v>797</v>
      </c>
      <c r="G155" s="14" t="s">
        <v>90</v>
      </c>
      <c r="H155" s="14" t="s">
        <v>798</v>
      </c>
    </row>
    <row r="156" spans="1:8" ht="15.75" customHeight="1">
      <c r="A156" s="11" t="s">
        <v>7</v>
      </c>
      <c r="B156" s="11" t="s">
        <v>799</v>
      </c>
      <c r="C156" s="11" t="s">
        <v>800</v>
      </c>
      <c r="D156" s="12" t="str">
        <f ca="1">IFERROR(__xludf.DUMMYFUNCTION("REGEXEXTRACT(E158,""[A-Z]{2,}"")"),"NC")</f>
        <v>NC</v>
      </c>
      <c r="E156" s="13" t="s">
        <v>801</v>
      </c>
      <c r="F156" s="14" t="s">
        <v>802</v>
      </c>
      <c r="G156" s="14" t="s">
        <v>12</v>
      </c>
      <c r="H156" s="14" t="s">
        <v>803</v>
      </c>
    </row>
    <row r="157" spans="1:8" ht="15.75" customHeight="1">
      <c r="A157" s="11" t="s">
        <v>7</v>
      </c>
      <c r="B157" s="11" t="s">
        <v>804</v>
      </c>
      <c r="C157" s="11" t="s">
        <v>805</v>
      </c>
      <c r="D157" s="12" t="str">
        <f ca="1">IFERROR(__xludf.DUMMYFUNCTION("REGEXEXTRACT(E159,""[A-Z]{2,}"")"),"NC")</f>
        <v>NC</v>
      </c>
      <c r="E157" s="13" t="s">
        <v>806</v>
      </c>
      <c r="F157" s="14" t="s">
        <v>807</v>
      </c>
      <c r="G157" s="14" t="s">
        <v>45</v>
      </c>
      <c r="H157" s="14" t="s">
        <v>808</v>
      </c>
    </row>
    <row r="158" spans="1:8" ht="15.75" customHeight="1">
      <c r="A158" s="11" t="s">
        <v>7</v>
      </c>
      <c r="B158" s="11" t="s">
        <v>809</v>
      </c>
      <c r="C158" s="11" t="s">
        <v>810</v>
      </c>
      <c r="D158" s="12" t="str">
        <f ca="1">IFERROR(__xludf.DUMMYFUNCTION("REGEXEXTRACT(E160,""[A-Z]{2,}"")"),"NC")</f>
        <v>NC</v>
      </c>
      <c r="E158" s="13" t="s">
        <v>811</v>
      </c>
      <c r="F158" s="14" t="s">
        <v>812</v>
      </c>
      <c r="G158" s="14" t="s">
        <v>158</v>
      </c>
      <c r="H158" s="14" t="s">
        <v>813</v>
      </c>
    </row>
    <row r="159" spans="1:8" ht="15" customHeight="1">
      <c r="A159" s="11" t="s">
        <v>7</v>
      </c>
      <c r="B159" s="11" t="s">
        <v>814</v>
      </c>
      <c r="C159" s="11" t="s">
        <v>815</v>
      </c>
      <c r="D159" s="12" t="str">
        <f ca="1">IFERROR(__xludf.DUMMYFUNCTION("REGEXEXTRACT(E161,""[A-Z]{2,}"")"),"NC")</f>
        <v>NC</v>
      </c>
      <c r="E159" s="13" t="s">
        <v>816</v>
      </c>
      <c r="F159" s="14" t="s">
        <v>817</v>
      </c>
      <c r="G159" s="14" t="s">
        <v>111</v>
      </c>
      <c r="H159" s="14" t="s">
        <v>818</v>
      </c>
    </row>
    <row r="160" spans="1:8" ht="15.75" customHeight="1">
      <c r="A160" s="11" t="s">
        <v>7</v>
      </c>
      <c r="B160" s="11" t="s">
        <v>819</v>
      </c>
      <c r="C160" s="11" t="s">
        <v>820</v>
      </c>
      <c r="D160" s="12" t="str">
        <f ca="1">IFERROR(__xludf.DUMMYFUNCTION("REGEXEXTRACT(E162,""[A-Z]{2,}"")"),"NC")</f>
        <v>NC</v>
      </c>
      <c r="E160" s="13" t="s">
        <v>821</v>
      </c>
      <c r="F160" s="14" t="s">
        <v>822</v>
      </c>
      <c r="G160" s="14" t="s">
        <v>111</v>
      </c>
      <c r="H160" s="26" t="s">
        <v>823</v>
      </c>
    </row>
    <row r="161" spans="1:8" ht="15.75" customHeight="1">
      <c r="A161" s="11" t="s">
        <v>7</v>
      </c>
      <c r="B161" s="11" t="s">
        <v>824</v>
      </c>
      <c r="C161" s="11" t="s">
        <v>825</v>
      </c>
      <c r="D161" s="12" t="str">
        <f ca="1">IFERROR(__xludf.DUMMYFUNCTION("REGEXEXTRACT(E163,""[A-Z]{2,}"")"),"NC")</f>
        <v>NC</v>
      </c>
      <c r="E161" s="13" t="s">
        <v>826</v>
      </c>
      <c r="F161" s="14" t="s">
        <v>827</v>
      </c>
      <c r="G161" s="14" t="s">
        <v>12</v>
      </c>
      <c r="H161" s="14" t="s">
        <v>828</v>
      </c>
    </row>
    <row r="162" spans="1:8" ht="15.75" customHeight="1">
      <c r="A162" s="11" t="s">
        <v>7</v>
      </c>
      <c r="B162" s="11" t="s">
        <v>829</v>
      </c>
      <c r="C162" s="11" t="s">
        <v>830</v>
      </c>
      <c r="D162" s="12" t="str">
        <f ca="1">IFERROR(__xludf.DUMMYFUNCTION("REGEXEXTRACT(E164,""[A-Z]{2,}"")"),"NC")</f>
        <v>NC</v>
      </c>
      <c r="E162" s="13" t="s">
        <v>831</v>
      </c>
      <c r="F162" s="14" t="s">
        <v>832</v>
      </c>
      <c r="G162" s="14" t="s">
        <v>45</v>
      </c>
      <c r="H162" s="14" t="s">
        <v>833</v>
      </c>
    </row>
    <row r="163" spans="1:8" ht="15.75" customHeight="1">
      <c r="A163" s="11" t="s">
        <v>7</v>
      </c>
      <c r="B163" s="11" t="s">
        <v>834</v>
      </c>
      <c r="C163" s="17" t="s">
        <v>835</v>
      </c>
      <c r="D163" s="14" t="str">
        <f ca="1">IFERROR(__xludf.DUMMYFUNCTION("REGEXEXTRACT(E165,""[A-Z]{2,}"")"),"NC")</f>
        <v>NC</v>
      </c>
      <c r="E163" s="13" t="s">
        <v>836</v>
      </c>
      <c r="F163" s="14" t="s">
        <v>837</v>
      </c>
      <c r="G163" s="14" t="s">
        <v>12</v>
      </c>
      <c r="H163" s="14" t="s">
        <v>838</v>
      </c>
    </row>
    <row r="164" spans="1:8" ht="15.75" customHeight="1">
      <c r="A164" s="11" t="s">
        <v>7</v>
      </c>
      <c r="B164" s="11" t="s">
        <v>839</v>
      </c>
      <c r="C164" s="11" t="s">
        <v>840</v>
      </c>
      <c r="D164" s="14" t="s">
        <v>841</v>
      </c>
      <c r="E164" s="13" t="s">
        <v>842</v>
      </c>
      <c r="F164" s="21" t="s">
        <v>843</v>
      </c>
      <c r="G164" s="14" t="s">
        <v>45</v>
      </c>
      <c r="H164" s="14" t="s">
        <v>844</v>
      </c>
    </row>
    <row r="165" spans="1:8" ht="15.75" customHeight="1">
      <c r="A165" s="11" t="s">
        <v>7</v>
      </c>
      <c r="B165" s="11" t="s">
        <v>845</v>
      </c>
      <c r="C165" s="11" t="s">
        <v>846</v>
      </c>
      <c r="D165" s="12" t="str">
        <f ca="1">IFERROR(__xludf.DUMMYFUNCTION("REGEXEXTRACT(E167,""[A-Z]{2,}"")"),"NE")</f>
        <v>NE</v>
      </c>
      <c r="E165" s="13" t="s">
        <v>847</v>
      </c>
      <c r="F165" s="14" t="s">
        <v>848</v>
      </c>
      <c r="G165" s="14" t="s">
        <v>39</v>
      </c>
      <c r="H165" s="14" t="s">
        <v>849</v>
      </c>
    </row>
    <row r="166" spans="1:8" ht="15.75" customHeight="1">
      <c r="A166" s="11" t="s">
        <v>7</v>
      </c>
      <c r="B166" s="11" t="s">
        <v>850</v>
      </c>
      <c r="C166" s="11" t="s">
        <v>851</v>
      </c>
      <c r="D166" s="12" t="str">
        <f ca="1">IFERROR(__xludf.DUMMYFUNCTION("REGEXEXTRACT(E168,""[A-Z]{2,}"")"),"NH")</f>
        <v>NH</v>
      </c>
      <c r="E166" s="13" t="s">
        <v>852</v>
      </c>
      <c r="F166" s="14" t="s">
        <v>853</v>
      </c>
      <c r="G166" s="14" t="s">
        <v>61</v>
      </c>
      <c r="H166" s="14" t="s">
        <v>854</v>
      </c>
    </row>
    <row r="167" spans="1:8" ht="15.75" customHeight="1">
      <c r="A167" s="11" t="s">
        <v>7</v>
      </c>
      <c r="B167" s="11" t="s">
        <v>855</v>
      </c>
      <c r="C167" s="11" t="s">
        <v>856</v>
      </c>
      <c r="D167" s="12" t="str">
        <f ca="1">IFERROR(__xludf.DUMMYFUNCTION("REGEXEXTRACT(E169,""[A-Z]{2,}"")"),"NH")</f>
        <v>NH</v>
      </c>
      <c r="E167" s="13" t="s">
        <v>857</v>
      </c>
      <c r="F167" s="14" t="s">
        <v>858</v>
      </c>
      <c r="G167" s="14" t="s">
        <v>39</v>
      </c>
      <c r="H167" s="14" t="s">
        <v>859</v>
      </c>
    </row>
    <row r="168" spans="1:8" ht="15.75" customHeight="1">
      <c r="A168" s="11" t="s">
        <v>7</v>
      </c>
      <c r="B168" s="11" t="s">
        <v>860</v>
      </c>
      <c r="C168" s="11" t="s">
        <v>861</v>
      </c>
      <c r="D168" s="12" t="str">
        <f ca="1">IFERROR(__xludf.DUMMYFUNCTION("REGEXEXTRACT(E170,""[A-Z]{2,}"")"),"NJ")</f>
        <v>NJ</v>
      </c>
      <c r="E168" s="13" t="s">
        <v>862</v>
      </c>
      <c r="F168" s="14" t="s">
        <v>863</v>
      </c>
      <c r="G168" s="14" t="s">
        <v>39</v>
      </c>
      <c r="H168" s="14" t="s">
        <v>864</v>
      </c>
    </row>
    <row r="169" spans="1:8" ht="15.75" customHeight="1">
      <c r="A169" s="11" t="s">
        <v>7</v>
      </c>
      <c r="B169" s="11" t="s">
        <v>865</v>
      </c>
      <c r="C169" s="11" t="s">
        <v>866</v>
      </c>
      <c r="D169" s="12" t="str">
        <f ca="1">IFERROR(__xludf.DUMMYFUNCTION("REGEXEXTRACT(E171,""[A-Z]{2,}"")"),"NJ")</f>
        <v>NJ</v>
      </c>
      <c r="E169" s="13" t="s">
        <v>867</v>
      </c>
      <c r="F169" s="14" t="s">
        <v>868</v>
      </c>
      <c r="G169" s="14" t="s">
        <v>12</v>
      </c>
      <c r="H169" s="14" t="s">
        <v>869</v>
      </c>
    </row>
    <row r="170" spans="1:8" ht="15.75" customHeight="1">
      <c r="A170" s="11" t="s">
        <v>7</v>
      </c>
      <c r="B170" s="11" t="s">
        <v>870</v>
      </c>
      <c r="C170" s="11" t="s">
        <v>871</v>
      </c>
      <c r="D170" s="14" t="s">
        <v>872</v>
      </c>
      <c r="E170" s="13" t="s">
        <v>873</v>
      </c>
      <c r="F170" s="14" t="s">
        <v>874</v>
      </c>
      <c r="G170" s="14" t="s">
        <v>39</v>
      </c>
      <c r="H170" s="14" t="s">
        <v>875</v>
      </c>
    </row>
    <row r="171" spans="1:8" ht="15.75" customHeight="1">
      <c r="A171" s="11" t="s">
        <v>7</v>
      </c>
      <c r="B171" s="11" t="s">
        <v>876</v>
      </c>
      <c r="C171" s="11" t="s">
        <v>877</v>
      </c>
      <c r="D171" s="14" t="s">
        <v>878</v>
      </c>
      <c r="E171" s="13" t="s">
        <v>879</v>
      </c>
      <c r="F171" s="14" t="s">
        <v>880</v>
      </c>
      <c r="G171" s="14" t="s">
        <v>61</v>
      </c>
      <c r="H171" s="14" t="s">
        <v>881</v>
      </c>
    </row>
    <row r="172" spans="1:8" ht="15.75" customHeight="1">
      <c r="A172" s="11" t="s">
        <v>7</v>
      </c>
      <c r="B172" s="11" t="s">
        <v>882</v>
      </c>
      <c r="C172" s="11" t="s">
        <v>883</v>
      </c>
      <c r="D172" s="14" t="str">
        <f ca="1">IFERROR(__xludf.DUMMYFUNCTION("REGEXEXTRACT(E174,""[A-Z]{2,}"")"),"NY")</f>
        <v>NY</v>
      </c>
      <c r="E172" s="11" t="s">
        <v>884</v>
      </c>
      <c r="F172" s="14" t="s">
        <v>885</v>
      </c>
      <c r="G172" s="14" t="s">
        <v>90</v>
      </c>
      <c r="H172" s="14" t="s">
        <v>886</v>
      </c>
    </row>
    <row r="173" spans="1:8" ht="15.75" customHeight="1">
      <c r="A173" s="11" t="s">
        <v>7</v>
      </c>
      <c r="B173" s="11" t="s">
        <v>887</v>
      </c>
      <c r="C173" s="11" t="s">
        <v>888</v>
      </c>
      <c r="D173" s="12" t="str">
        <f ca="1">IFERROR(__xludf.DUMMYFUNCTION("REGEXEXTRACT(E175,""[A-Z]{2,}"")"),"NY")</f>
        <v>NY</v>
      </c>
      <c r="E173" s="13" t="s">
        <v>889</v>
      </c>
      <c r="F173" s="14" t="s">
        <v>890</v>
      </c>
      <c r="G173" s="14" t="s">
        <v>111</v>
      </c>
      <c r="H173" s="14" t="s">
        <v>891</v>
      </c>
    </row>
    <row r="174" spans="1:8" ht="15.75" customHeight="1">
      <c r="A174" s="11" t="s">
        <v>7</v>
      </c>
      <c r="B174" s="11" t="s">
        <v>892</v>
      </c>
      <c r="C174" s="11" t="s">
        <v>893</v>
      </c>
      <c r="D174" s="12" t="str">
        <f ca="1">IFERROR(__xludf.DUMMYFUNCTION("REGEXEXTRACT(E176,""[A-Z]{2,}"")"),"NY")</f>
        <v>NY</v>
      </c>
      <c r="E174" s="13" t="s">
        <v>894</v>
      </c>
      <c r="F174" s="14" t="s">
        <v>895</v>
      </c>
      <c r="G174" s="14" t="s">
        <v>61</v>
      </c>
      <c r="H174" s="14" t="s">
        <v>896</v>
      </c>
    </row>
    <row r="175" spans="1:8" ht="15.75" customHeight="1">
      <c r="A175" s="11" t="s">
        <v>7</v>
      </c>
      <c r="B175" s="11" t="s">
        <v>897</v>
      </c>
      <c r="C175" s="11" t="s">
        <v>898</v>
      </c>
      <c r="D175" s="12" t="str">
        <f ca="1">IFERROR(__xludf.DUMMYFUNCTION("REGEXEXTRACT(E177,""[A-Z]{2,}"")"),"NY")</f>
        <v>NY</v>
      </c>
      <c r="E175" s="13" t="s">
        <v>899</v>
      </c>
      <c r="F175" s="14" t="s">
        <v>900</v>
      </c>
      <c r="G175" s="14" t="s">
        <v>90</v>
      </c>
      <c r="H175" s="14" t="s">
        <v>901</v>
      </c>
    </row>
    <row r="176" spans="1:8" ht="15.75" customHeight="1">
      <c r="A176" s="11" t="s">
        <v>7</v>
      </c>
      <c r="B176" s="11" t="s">
        <v>902</v>
      </c>
      <c r="C176" s="11" t="s">
        <v>903</v>
      </c>
      <c r="D176" s="12" t="str">
        <f ca="1">IFERROR(__xludf.DUMMYFUNCTION("REGEXEXTRACT(E178,""[A-Z]{2,}"")"),"NY")</f>
        <v>NY</v>
      </c>
      <c r="E176" s="13" t="s">
        <v>904</v>
      </c>
      <c r="F176" s="14" t="s">
        <v>905</v>
      </c>
      <c r="G176" s="14" t="s">
        <v>377</v>
      </c>
      <c r="H176" s="14" t="s">
        <v>906</v>
      </c>
    </row>
    <row r="177" spans="1:8" ht="15.75" customHeight="1">
      <c r="A177" s="11" t="s">
        <v>7</v>
      </c>
      <c r="B177" s="11" t="s">
        <v>907</v>
      </c>
      <c r="C177" s="11" t="s">
        <v>908</v>
      </c>
      <c r="D177" s="12" t="str">
        <f ca="1">IFERROR(__xludf.DUMMYFUNCTION("REGEXEXTRACT(E179,""[A-Z]{2,}"")"),"NY")</f>
        <v>NY</v>
      </c>
      <c r="E177" s="13" t="s">
        <v>909</v>
      </c>
      <c r="F177" s="14"/>
      <c r="G177" s="14" t="s">
        <v>39</v>
      </c>
      <c r="H177" s="14" t="s">
        <v>910</v>
      </c>
    </row>
    <row r="178" spans="1:8" ht="15.75" customHeight="1">
      <c r="A178" s="11" t="s">
        <v>7</v>
      </c>
      <c r="B178" s="11" t="s">
        <v>911</v>
      </c>
      <c r="C178" s="11" t="s">
        <v>912</v>
      </c>
      <c r="D178" s="12" t="str">
        <f ca="1">IFERROR(__xludf.DUMMYFUNCTION("REGEXEXTRACT(E180,""[A-Z]{2,}"")"),"NY")</f>
        <v>NY</v>
      </c>
      <c r="E178" s="13" t="s">
        <v>913</v>
      </c>
      <c r="F178" s="14" t="s">
        <v>914</v>
      </c>
      <c r="G178" s="14" t="s">
        <v>12</v>
      </c>
      <c r="H178" s="14" t="s">
        <v>915</v>
      </c>
    </row>
    <row r="179" spans="1:8" ht="15.75" customHeight="1">
      <c r="A179" s="11" t="s">
        <v>7</v>
      </c>
      <c r="B179" s="11" t="s">
        <v>916</v>
      </c>
      <c r="C179" s="11" t="s">
        <v>917</v>
      </c>
      <c r="D179" s="12" t="str">
        <f ca="1">IFERROR(__xludf.DUMMYFUNCTION("REGEXEXTRACT(E181,""[A-Z]{2,}"")"),"NY")</f>
        <v>NY</v>
      </c>
      <c r="E179" s="15" t="s">
        <v>918</v>
      </c>
      <c r="F179" s="14" t="s">
        <v>919</v>
      </c>
      <c r="G179" s="14" t="s">
        <v>111</v>
      </c>
      <c r="H179" s="14" t="s">
        <v>920</v>
      </c>
    </row>
    <row r="180" spans="1:8" ht="15.75" customHeight="1">
      <c r="A180" s="11" t="s">
        <v>7</v>
      </c>
      <c r="B180" s="11" t="s">
        <v>921</v>
      </c>
      <c r="C180" s="11" t="s">
        <v>922</v>
      </c>
      <c r="D180" s="12" t="str">
        <f ca="1">IFERROR(__xludf.DUMMYFUNCTION("REGEXEXTRACT(E182,""[A-Z]{2,}"")"),"NY")</f>
        <v>NY</v>
      </c>
      <c r="E180" s="13" t="s">
        <v>923</v>
      </c>
      <c r="F180" s="14" t="s">
        <v>924</v>
      </c>
      <c r="G180" s="14" t="s">
        <v>23</v>
      </c>
      <c r="H180" s="14" t="s">
        <v>925</v>
      </c>
    </row>
    <row r="181" spans="1:8" ht="15.75" customHeight="1">
      <c r="A181" s="11" t="s">
        <v>7</v>
      </c>
      <c r="B181" s="25" t="s">
        <v>926</v>
      </c>
      <c r="C181" s="17" t="s">
        <v>927</v>
      </c>
      <c r="D181" s="14" t="str">
        <f ca="1">IFERROR(__xludf.DUMMYFUNCTION("REGEXEXTRACT(E183,""[A-Z]{2,}"")"),"NY")</f>
        <v>NY</v>
      </c>
      <c r="E181" s="13" t="s">
        <v>928</v>
      </c>
      <c r="F181" s="14" t="s">
        <v>929</v>
      </c>
      <c r="G181" s="14" t="s">
        <v>45</v>
      </c>
      <c r="H181" s="14" t="s">
        <v>930</v>
      </c>
    </row>
    <row r="182" spans="1:8" ht="15.75" customHeight="1">
      <c r="A182" s="11" t="s">
        <v>7</v>
      </c>
      <c r="B182" s="25" t="s">
        <v>931</v>
      </c>
      <c r="C182" s="17" t="s">
        <v>932</v>
      </c>
      <c r="D182" s="14" t="str">
        <f ca="1">IFERROR(__xludf.DUMMYFUNCTION("REGEXEXTRACT(E184,""[A-Z]{2,}"")"),"NY")</f>
        <v>NY</v>
      </c>
      <c r="E182" s="13" t="s">
        <v>933</v>
      </c>
      <c r="F182" s="21" t="s">
        <v>934</v>
      </c>
      <c r="G182" s="14" t="s">
        <v>111</v>
      </c>
      <c r="H182" s="14" t="s">
        <v>935</v>
      </c>
    </row>
    <row r="183" spans="1:8" ht="15.75" customHeight="1">
      <c r="A183" s="11" t="s">
        <v>7</v>
      </c>
      <c r="B183" s="17" t="s">
        <v>936</v>
      </c>
      <c r="C183" s="17" t="s">
        <v>937</v>
      </c>
      <c r="D183" s="14" t="str">
        <f ca="1">IFERROR(__xludf.DUMMYFUNCTION("REGEXEXTRACT(E185,""[A-Z]{2,}"")"),"NY")</f>
        <v>NY</v>
      </c>
      <c r="E183" s="13" t="s">
        <v>938</v>
      </c>
      <c r="F183" s="14" t="s">
        <v>939</v>
      </c>
      <c r="G183" s="14" t="s">
        <v>45</v>
      </c>
      <c r="H183" s="14" t="s">
        <v>940</v>
      </c>
    </row>
    <row r="184" spans="1:8" ht="15.75" customHeight="1">
      <c r="A184" s="11" t="s">
        <v>7</v>
      </c>
      <c r="B184" s="11" t="s">
        <v>941</v>
      </c>
      <c r="C184" s="11" t="s">
        <v>942</v>
      </c>
      <c r="D184" s="12" t="str">
        <f ca="1">IFERROR(__xludf.DUMMYFUNCTION("REGEXEXTRACT(E186,""[A-Z]{2,}"")"),"OH")</f>
        <v>OH</v>
      </c>
      <c r="E184" s="13" t="s">
        <v>943</v>
      </c>
      <c r="F184" s="14" t="s">
        <v>944</v>
      </c>
      <c r="G184" s="14" t="s">
        <v>90</v>
      </c>
      <c r="H184" s="14" t="s">
        <v>945</v>
      </c>
    </row>
    <row r="185" spans="1:8" ht="15.75" customHeight="1">
      <c r="A185" s="11" t="s">
        <v>7</v>
      </c>
      <c r="B185" s="11" t="s">
        <v>946</v>
      </c>
      <c r="C185" s="11" t="s">
        <v>947</v>
      </c>
      <c r="D185" s="14" t="s">
        <v>948</v>
      </c>
      <c r="E185" s="13" t="s">
        <v>949</v>
      </c>
      <c r="F185" s="14" t="s">
        <v>950</v>
      </c>
      <c r="G185" s="14" t="s">
        <v>39</v>
      </c>
      <c r="H185" s="14" t="s">
        <v>951</v>
      </c>
    </row>
    <row r="186" spans="1:8" ht="15.75" customHeight="1">
      <c r="A186" s="11" t="s">
        <v>7</v>
      </c>
      <c r="B186" s="11" t="s">
        <v>952</v>
      </c>
      <c r="C186" s="11" t="s">
        <v>953</v>
      </c>
      <c r="D186" s="12" t="str">
        <f ca="1">IFERROR(__xludf.DUMMYFUNCTION("REGEXEXTRACT(E188,""[A-Z]{2,}"")"),"OH")</f>
        <v>OH</v>
      </c>
      <c r="E186" s="13" t="s">
        <v>954</v>
      </c>
      <c r="F186" s="14" t="s">
        <v>955</v>
      </c>
      <c r="G186" s="14" t="s">
        <v>12</v>
      </c>
      <c r="H186" s="14" t="s">
        <v>956</v>
      </c>
    </row>
    <row r="187" spans="1:8" ht="15.75" customHeight="1">
      <c r="A187" s="11" t="s">
        <v>7</v>
      </c>
      <c r="B187" s="11" t="s">
        <v>957</v>
      </c>
      <c r="C187" s="11" t="s">
        <v>958</v>
      </c>
      <c r="D187" s="12" t="str">
        <f ca="1">IFERROR(__xludf.DUMMYFUNCTION("REGEXEXTRACT(E189,""[A-Z]{2,}"")"),"OH")</f>
        <v>OH</v>
      </c>
      <c r="E187" s="13" t="s">
        <v>959</v>
      </c>
      <c r="F187" s="14" t="s">
        <v>960</v>
      </c>
      <c r="G187" s="14" t="s">
        <v>12</v>
      </c>
      <c r="H187" s="14" t="s">
        <v>961</v>
      </c>
    </row>
    <row r="188" spans="1:8" ht="15.75" customHeight="1">
      <c r="A188" s="11" t="s">
        <v>1283</v>
      </c>
      <c r="B188" s="11" t="s">
        <v>962</v>
      </c>
      <c r="C188" s="11" t="s">
        <v>963</v>
      </c>
      <c r="D188" s="14" t="s">
        <v>964</v>
      </c>
      <c r="E188" s="13" t="s">
        <v>965</v>
      </c>
      <c r="F188" s="27" t="s">
        <v>966</v>
      </c>
      <c r="G188" s="14" t="s">
        <v>39</v>
      </c>
      <c r="H188" s="14" t="s">
        <v>967</v>
      </c>
    </row>
    <row r="189" spans="1:8" ht="15.75" customHeight="1">
      <c r="A189" s="11" t="s">
        <v>7</v>
      </c>
      <c r="B189" s="11" t="s">
        <v>968</v>
      </c>
      <c r="C189" s="11" t="s">
        <v>969</v>
      </c>
      <c r="D189" s="14" t="s">
        <v>970</v>
      </c>
      <c r="E189" s="13" t="s">
        <v>971</v>
      </c>
      <c r="F189" s="14" t="s">
        <v>972</v>
      </c>
      <c r="G189" s="14" t="s">
        <v>61</v>
      </c>
      <c r="H189" s="14" t="s">
        <v>973</v>
      </c>
    </row>
    <row r="190" spans="1:8" ht="15.75" customHeight="1">
      <c r="A190" s="11" t="s">
        <v>974</v>
      </c>
      <c r="B190" s="11" t="s">
        <v>975</v>
      </c>
      <c r="C190" s="11" t="s">
        <v>976</v>
      </c>
      <c r="D190" s="14" t="s">
        <v>970</v>
      </c>
      <c r="E190" s="13" t="s">
        <v>977</v>
      </c>
      <c r="F190" s="14" t="s">
        <v>978</v>
      </c>
      <c r="G190" s="14" t="s">
        <v>39</v>
      </c>
      <c r="H190" s="14" t="s">
        <v>979</v>
      </c>
    </row>
    <row r="191" spans="1:8" ht="15.75" customHeight="1">
      <c r="A191" s="11" t="s">
        <v>7</v>
      </c>
      <c r="B191" s="11" t="s">
        <v>980</v>
      </c>
      <c r="C191" s="11" t="s">
        <v>981</v>
      </c>
      <c r="D191" s="14" t="s">
        <v>982</v>
      </c>
      <c r="E191" s="13" t="s">
        <v>983</v>
      </c>
      <c r="F191" s="14" t="s">
        <v>984</v>
      </c>
      <c r="G191" s="14" t="s">
        <v>61</v>
      </c>
      <c r="H191" s="14" t="s">
        <v>985</v>
      </c>
    </row>
    <row r="192" spans="1:8" ht="15.75" customHeight="1">
      <c r="A192" s="11" t="s">
        <v>7</v>
      </c>
      <c r="B192" s="11" t="s">
        <v>986</v>
      </c>
      <c r="C192" s="11" t="s">
        <v>987</v>
      </c>
      <c r="D192" s="14" t="s">
        <v>982</v>
      </c>
      <c r="E192" s="13" t="s">
        <v>988</v>
      </c>
      <c r="F192" s="21" t="s">
        <v>1280</v>
      </c>
      <c r="G192" s="14" t="s">
        <v>989</v>
      </c>
      <c r="H192" s="14" t="s">
        <v>990</v>
      </c>
    </row>
    <row r="193" spans="1:8" ht="15.75" customHeight="1">
      <c r="A193" s="11" t="s">
        <v>974</v>
      </c>
      <c r="B193" s="11" t="s">
        <v>991</v>
      </c>
      <c r="C193" s="11" t="s">
        <v>992</v>
      </c>
      <c r="D193" s="12" t="str">
        <f ca="1">IFERROR(__xludf.DUMMYFUNCTION("REGEXEXTRACT(E195,""[A-Z]{2,}"")"),"PA")</f>
        <v>PA</v>
      </c>
      <c r="E193" s="13" t="s">
        <v>993</v>
      </c>
      <c r="F193" s="14" t="s">
        <v>994</v>
      </c>
      <c r="G193" s="14" t="s">
        <v>12</v>
      </c>
      <c r="H193" s="14" t="s">
        <v>995</v>
      </c>
    </row>
    <row r="194" spans="1:8" ht="15.75" customHeight="1">
      <c r="A194" s="11" t="s">
        <v>7</v>
      </c>
      <c r="B194" s="11" t="s">
        <v>996</v>
      </c>
      <c r="C194" s="11" t="s">
        <v>997</v>
      </c>
      <c r="D194" s="12" t="str">
        <f ca="1">IFERROR(__xludf.DUMMYFUNCTION("REGEXEXTRACT(E196,""[A-Z]{2,}"")"),"PA")</f>
        <v>PA</v>
      </c>
      <c r="E194" s="13" t="s">
        <v>998</v>
      </c>
      <c r="F194" s="14" t="s">
        <v>999</v>
      </c>
      <c r="G194" s="14" t="s">
        <v>12</v>
      </c>
      <c r="H194" s="14" t="s">
        <v>1000</v>
      </c>
    </row>
    <row r="195" spans="1:8" ht="15.75" customHeight="1">
      <c r="A195" s="11" t="s">
        <v>7</v>
      </c>
      <c r="B195" s="11" t="s">
        <v>1001</v>
      </c>
      <c r="C195" s="11" t="s">
        <v>1002</v>
      </c>
      <c r="D195" s="14" t="s">
        <v>982</v>
      </c>
      <c r="E195" s="13" t="s">
        <v>1003</v>
      </c>
      <c r="F195" s="14" t="s">
        <v>1004</v>
      </c>
      <c r="G195" s="14" t="s">
        <v>12</v>
      </c>
      <c r="H195" s="14" t="s">
        <v>1005</v>
      </c>
    </row>
    <row r="196" spans="1:8" ht="15.75" customHeight="1">
      <c r="A196" s="11" t="s">
        <v>7</v>
      </c>
      <c r="B196" s="11" t="s">
        <v>1006</v>
      </c>
      <c r="C196" s="11" t="s">
        <v>1007</v>
      </c>
      <c r="D196" s="12" t="str">
        <f ca="1">IFERROR(__xludf.DUMMYFUNCTION("REGEXEXTRACT(E198,""[A-Z]{2,}"")"),"PA")</f>
        <v>PA</v>
      </c>
      <c r="E196" s="13" t="s">
        <v>1008</v>
      </c>
      <c r="F196" s="14" t="s">
        <v>1009</v>
      </c>
      <c r="G196" s="14" t="s">
        <v>61</v>
      </c>
      <c r="H196" s="14" t="s">
        <v>1010</v>
      </c>
    </row>
    <row r="197" spans="1:8" ht="15.75" customHeight="1">
      <c r="A197" s="11" t="s">
        <v>7</v>
      </c>
      <c r="B197" s="11" t="s">
        <v>1011</v>
      </c>
      <c r="C197" s="11" t="s">
        <v>1012</v>
      </c>
      <c r="D197" s="14" t="s">
        <v>982</v>
      </c>
      <c r="E197" s="13" t="s">
        <v>1013</v>
      </c>
      <c r="F197" s="14" t="s">
        <v>1014</v>
      </c>
      <c r="G197" s="14" t="s">
        <v>61</v>
      </c>
      <c r="H197" s="14" t="s">
        <v>1015</v>
      </c>
    </row>
    <row r="198" spans="1:8" ht="15.75" customHeight="1">
      <c r="A198" s="11" t="s">
        <v>7</v>
      </c>
      <c r="B198" s="11" t="s">
        <v>1016</v>
      </c>
      <c r="C198" s="11" t="s">
        <v>1017</v>
      </c>
      <c r="D198" s="12" t="str">
        <f ca="1">IFERROR(__xludf.DUMMYFUNCTION("REGEXEXTRACT(E200,""[A-Z]{2,}"")"),"PA")</f>
        <v>PA</v>
      </c>
      <c r="E198" s="13" t="s">
        <v>1018</v>
      </c>
      <c r="F198" s="14" t="s">
        <v>1019</v>
      </c>
      <c r="G198" s="14" t="s">
        <v>12</v>
      </c>
      <c r="H198" s="14" t="s">
        <v>1020</v>
      </c>
    </row>
    <row r="199" spans="1:8" ht="15.75" customHeight="1">
      <c r="A199" s="11" t="s">
        <v>7</v>
      </c>
      <c r="B199" s="11" t="s">
        <v>1021</v>
      </c>
      <c r="C199" s="11" t="s">
        <v>1022</v>
      </c>
      <c r="D199" s="12" t="str">
        <f ca="1">IFERROR(__xludf.DUMMYFUNCTION("REGEXEXTRACT(E201,""[A-Z]{2,}"")"),"PA")</f>
        <v>PA</v>
      </c>
      <c r="E199" s="13" t="s">
        <v>1023</v>
      </c>
      <c r="F199" s="14" t="s">
        <v>1024</v>
      </c>
      <c r="G199" s="14" t="s">
        <v>90</v>
      </c>
      <c r="H199" s="14" t="s">
        <v>1025</v>
      </c>
    </row>
    <row r="200" spans="1:8" ht="15.75" customHeight="1">
      <c r="A200" s="11" t="s">
        <v>607</v>
      </c>
      <c r="B200" s="11" t="s">
        <v>1026</v>
      </c>
      <c r="C200" s="11" t="s">
        <v>1027</v>
      </c>
      <c r="D200" s="14" t="s">
        <v>982</v>
      </c>
      <c r="E200" s="13" t="s">
        <v>1028</v>
      </c>
      <c r="F200" s="14" t="s">
        <v>1029</v>
      </c>
      <c r="G200" s="14" t="s">
        <v>1030</v>
      </c>
      <c r="H200" s="14" t="s">
        <v>1281</v>
      </c>
    </row>
    <row r="201" spans="1:8" ht="15.75" customHeight="1">
      <c r="A201" s="11" t="s">
        <v>7</v>
      </c>
      <c r="B201" s="11" t="s">
        <v>1031</v>
      </c>
      <c r="C201" s="11" t="s">
        <v>1032</v>
      </c>
      <c r="D201" s="14" t="str">
        <f ca="1">IFERROR(__xludf.DUMMYFUNCTION("REGEXEXTRACT(E203,""[A-Z]{2,}"")"),"SC")</f>
        <v>SC</v>
      </c>
      <c r="E201" s="13" t="s">
        <v>1033</v>
      </c>
      <c r="F201" s="14" t="s">
        <v>1034</v>
      </c>
      <c r="G201" s="14" t="s">
        <v>23</v>
      </c>
      <c r="H201" s="14" t="s">
        <v>1035</v>
      </c>
    </row>
    <row r="202" spans="1:8" ht="15.75" customHeight="1">
      <c r="A202" s="11" t="s">
        <v>7</v>
      </c>
      <c r="B202" s="11" t="s">
        <v>1036</v>
      </c>
      <c r="C202" s="11" t="s">
        <v>1037</v>
      </c>
      <c r="D202" s="14" t="str">
        <f ca="1">IFERROR(__xludf.DUMMYFUNCTION("REGEXEXTRACT(E204,""[A-Z]{2,}"")"),"SC")</f>
        <v>SC</v>
      </c>
      <c r="E202" s="13" t="s">
        <v>1038</v>
      </c>
      <c r="F202" s="14" t="s">
        <v>1039</v>
      </c>
      <c r="G202" s="14" t="s">
        <v>90</v>
      </c>
      <c r="H202" s="14" t="s">
        <v>1040</v>
      </c>
    </row>
    <row r="203" spans="1:8" ht="15.75" customHeight="1">
      <c r="A203" s="11" t="s">
        <v>7</v>
      </c>
      <c r="B203" s="11" t="s">
        <v>1041</v>
      </c>
      <c r="C203" s="11" t="s">
        <v>1042</v>
      </c>
      <c r="D203" s="14" t="s">
        <v>1043</v>
      </c>
      <c r="E203" s="13" t="s">
        <v>1044</v>
      </c>
      <c r="F203" s="14" t="s">
        <v>1045</v>
      </c>
      <c r="G203" s="14" t="s">
        <v>12</v>
      </c>
      <c r="H203" s="14" t="s">
        <v>1046</v>
      </c>
    </row>
    <row r="204" spans="1:8" ht="15.75" customHeight="1">
      <c r="A204" s="11" t="s">
        <v>7</v>
      </c>
      <c r="B204" s="11" t="s">
        <v>1047</v>
      </c>
      <c r="C204" s="11" t="s">
        <v>1048</v>
      </c>
      <c r="D204" s="12" t="str">
        <f ca="1">IFERROR(__xludf.DUMMYFUNCTION("REGEXEXTRACT(E206,""[A-Z]{2,}"")"),"SC")</f>
        <v>SC</v>
      </c>
      <c r="E204" s="13" t="s">
        <v>1049</v>
      </c>
      <c r="F204" s="14" t="s">
        <v>1050</v>
      </c>
      <c r="G204" s="14" t="s">
        <v>12</v>
      </c>
      <c r="H204" s="14" t="s">
        <v>1051</v>
      </c>
    </row>
    <row r="205" spans="1:8" ht="15.75" customHeight="1">
      <c r="A205" s="11" t="s">
        <v>7</v>
      </c>
      <c r="B205" s="11" t="s">
        <v>1052</v>
      </c>
      <c r="C205" s="11" t="s">
        <v>1053</v>
      </c>
      <c r="D205" s="12" t="str">
        <f ca="1">IFERROR(__xludf.DUMMYFUNCTION("REGEXEXTRACT(E207,""[A-Z]{2,}"")"),"SC")</f>
        <v>SC</v>
      </c>
      <c r="E205" s="13" t="s">
        <v>1054</v>
      </c>
      <c r="F205" s="14" t="s">
        <v>1055</v>
      </c>
      <c r="G205" s="14" t="s">
        <v>39</v>
      </c>
      <c r="H205" s="14" t="s">
        <v>1056</v>
      </c>
    </row>
    <row r="206" spans="1:8" ht="15.75" customHeight="1">
      <c r="A206" s="11" t="s">
        <v>7</v>
      </c>
      <c r="B206" s="11" t="s">
        <v>1057</v>
      </c>
      <c r="C206" s="17" t="s">
        <v>1058</v>
      </c>
      <c r="D206" s="14" t="str">
        <f ca="1">IFERROR(__xludf.DUMMYFUNCTION("REGEXEXTRACT(E208,""[A-Z]{2,}"")"),"SC")</f>
        <v>SC</v>
      </c>
      <c r="E206" s="13" t="s">
        <v>1059</v>
      </c>
      <c r="F206" s="21" t="s">
        <v>1060</v>
      </c>
      <c r="G206" s="14" t="s">
        <v>39</v>
      </c>
      <c r="H206" s="14" t="s">
        <v>1061</v>
      </c>
    </row>
    <row r="207" spans="1:8" ht="15.75" customHeight="1">
      <c r="A207" s="11" t="s">
        <v>7</v>
      </c>
      <c r="B207" s="11" t="s">
        <v>1062</v>
      </c>
      <c r="C207" s="11" t="s">
        <v>1063</v>
      </c>
      <c r="D207" s="14" t="str">
        <f ca="1">IFERROR(__xludf.DUMMYFUNCTION("REGEXEXTRACT(E209,""[A-Z]{2,}"")"),"TN")</f>
        <v>TN</v>
      </c>
      <c r="E207" s="13" t="s">
        <v>1064</v>
      </c>
      <c r="F207" s="14" t="s">
        <v>1065</v>
      </c>
      <c r="G207" s="14" t="s">
        <v>90</v>
      </c>
      <c r="H207" s="14" t="s">
        <v>1066</v>
      </c>
    </row>
    <row r="208" spans="1:8" ht="15.75" customHeight="1">
      <c r="A208" s="11" t="s">
        <v>7</v>
      </c>
      <c r="B208" s="11" t="s">
        <v>1067</v>
      </c>
      <c r="C208" s="11" t="s">
        <v>1068</v>
      </c>
      <c r="D208" s="12" t="str">
        <f ca="1">IFERROR(__xludf.DUMMYFUNCTION("REGEXEXTRACT(E210,""[A-Z]{2,}"")"),"TN")</f>
        <v>TN</v>
      </c>
      <c r="E208" s="13" t="s">
        <v>1069</v>
      </c>
      <c r="F208" s="14" t="s">
        <v>1070</v>
      </c>
      <c r="G208" s="14" t="s">
        <v>61</v>
      </c>
      <c r="H208" s="14" t="s">
        <v>1071</v>
      </c>
    </row>
    <row r="209" spans="1:8" ht="15.75" customHeight="1">
      <c r="A209" s="11" t="s">
        <v>974</v>
      </c>
      <c r="B209" s="11" t="s">
        <v>1072</v>
      </c>
      <c r="C209" s="11" t="s">
        <v>1073</v>
      </c>
      <c r="D209" s="12" t="str">
        <f ca="1">IFERROR(__xludf.DUMMYFUNCTION("REGEXEXTRACT(E211,""[A-Z]{2,}"")"),"TN")</f>
        <v>TN</v>
      </c>
      <c r="E209" s="13" t="s">
        <v>1074</v>
      </c>
      <c r="F209" s="14" t="s">
        <v>1075</v>
      </c>
      <c r="G209" s="14" t="s">
        <v>90</v>
      </c>
      <c r="H209" s="14" t="s">
        <v>1076</v>
      </c>
    </row>
    <row r="210" spans="1:8" ht="15.75" customHeight="1">
      <c r="A210" s="11" t="s">
        <v>7</v>
      </c>
      <c r="B210" s="11" t="s">
        <v>1077</v>
      </c>
      <c r="C210" s="14" t="s">
        <v>1078</v>
      </c>
      <c r="D210" s="14" t="s">
        <v>1079</v>
      </c>
      <c r="E210" s="13" t="s">
        <v>1080</v>
      </c>
      <c r="F210" s="14" t="s">
        <v>1081</v>
      </c>
      <c r="G210" s="14" t="s">
        <v>61</v>
      </c>
      <c r="H210" s="14" t="s">
        <v>1082</v>
      </c>
    </row>
    <row r="211" spans="1:8" ht="15.75" customHeight="1">
      <c r="A211" s="11" t="s">
        <v>974</v>
      </c>
      <c r="B211" s="11" t="s">
        <v>1083</v>
      </c>
      <c r="C211" s="11" t="s">
        <v>1084</v>
      </c>
      <c r="D211" s="12" t="str">
        <f ca="1">IFERROR(__xludf.DUMMYFUNCTION("REGEXEXTRACT(E213,""[A-Z]{2,}"")"),"TN")</f>
        <v>TN</v>
      </c>
      <c r="E211" s="13" t="s">
        <v>1085</v>
      </c>
      <c r="F211" s="14" t="s">
        <v>1086</v>
      </c>
      <c r="G211" s="14" t="s">
        <v>377</v>
      </c>
      <c r="H211" s="14" t="s">
        <v>1087</v>
      </c>
    </row>
    <row r="212" spans="1:8" ht="15.75" customHeight="1">
      <c r="A212" s="11" t="s">
        <v>974</v>
      </c>
      <c r="B212" s="11" t="s">
        <v>1088</v>
      </c>
      <c r="C212" s="11" t="s">
        <v>1089</v>
      </c>
      <c r="D212" s="12" t="str">
        <f ca="1">IFERROR(__xludf.DUMMYFUNCTION("REGEXEXTRACT(E214,""[A-Z]{2,}"")"),"TN")</f>
        <v>TN</v>
      </c>
      <c r="E212" s="13" t="s">
        <v>1090</v>
      </c>
      <c r="F212" s="14" t="s">
        <v>1091</v>
      </c>
      <c r="G212" s="14" t="s">
        <v>377</v>
      </c>
      <c r="H212" s="14" t="s">
        <v>1092</v>
      </c>
    </row>
    <row r="213" spans="1:8" ht="15.75" customHeight="1">
      <c r="A213" s="11" t="s">
        <v>7</v>
      </c>
      <c r="B213" s="11" t="s">
        <v>1093</v>
      </c>
      <c r="C213" s="11" t="s">
        <v>1094</v>
      </c>
      <c r="D213" s="12" t="str">
        <f ca="1">IFERROR(__xludf.DUMMYFUNCTION("REGEXEXTRACT(E215,""[A-Z]{2,}"")"),"TN")</f>
        <v>TN</v>
      </c>
      <c r="E213" s="13" t="s">
        <v>1095</v>
      </c>
      <c r="F213" s="14" t="s">
        <v>1096</v>
      </c>
      <c r="G213" s="14" t="s">
        <v>90</v>
      </c>
      <c r="H213" s="14" t="s">
        <v>1097</v>
      </c>
    </row>
    <row r="214" spans="1:8" ht="15.75" customHeight="1">
      <c r="A214" s="11" t="s">
        <v>7</v>
      </c>
      <c r="B214" s="11" t="s">
        <v>1098</v>
      </c>
      <c r="C214" s="11" t="s">
        <v>1099</v>
      </c>
      <c r="D214" s="12" t="str">
        <f ca="1">IFERROR(__xludf.DUMMYFUNCTION("REGEXEXTRACT(E216,""[A-Z]{2,}"")"),"TN")</f>
        <v>TN</v>
      </c>
      <c r="E214" s="13" t="s">
        <v>1100</v>
      </c>
      <c r="F214" s="14" t="s">
        <v>1101</v>
      </c>
      <c r="G214" s="14" t="s">
        <v>45</v>
      </c>
      <c r="H214" s="14" t="s">
        <v>1102</v>
      </c>
    </row>
    <row r="215" spans="1:8" ht="15.75" customHeight="1">
      <c r="A215" s="11" t="s">
        <v>7</v>
      </c>
      <c r="B215" s="11" t="s">
        <v>1103</v>
      </c>
      <c r="C215" s="11" t="s">
        <v>1104</v>
      </c>
      <c r="D215" s="14" t="s">
        <v>1079</v>
      </c>
      <c r="E215" s="13" t="s">
        <v>1105</v>
      </c>
      <c r="F215" s="14" t="s">
        <v>1106</v>
      </c>
      <c r="G215" s="14" t="s">
        <v>61</v>
      </c>
      <c r="H215" s="14" t="s">
        <v>1107</v>
      </c>
    </row>
    <row r="216" spans="1:8" ht="15.75" customHeight="1">
      <c r="A216" s="11" t="s">
        <v>7</v>
      </c>
      <c r="B216" s="11" t="s">
        <v>1108</v>
      </c>
      <c r="C216" s="11" t="s">
        <v>1109</v>
      </c>
      <c r="D216" s="14" t="s">
        <v>1079</v>
      </c>
      <c r="E216" s="13" t="s">
        <v>1110</v>
      </c>
      <c r="F216" s="14" t="s">
        <v>1111</v>
      </c>
      <c r="G216" s="14" t="s">
        <v>377</v>
      </c>
      <c r="H216" s="14" t="s">
        <v>1112</v>
      </c>
    </row>
    <row r="217" spans="1:8" ht="15.75" customHeight="1">
      <c r="A217" s="11" t="s">
        <v>7</v>
      </c>
      <c r="B217" s="11" t="s">
        <v>1113</v>
      </c>
      <c r="C217" s="11" t="s">
        <v>1114</v>
      </c>
      <c r="D217" s="14" t="s">
        <v>1079</v>
      </c>
      <c r="E217" s="13" t="s">
        <v>1115</v>
      </c>
      <c r="F217" s="14" t="s">
        <v>1116</v>
      </c>
      <c r="G217" s="14" t="s">
        <v>12</v>
      </c>
      <c r="H217" s="14" t="s">
        <v>1117</v>
      </c>
    </row>
    <row r="218" spans="1:8" ht="15.75" customHeight="1">
      <c r="A218" s="11" t="s">
        <v>1283</v>
      </c>
      <c r="B218" s="11" t="s">
        <v>1118</v>
      </c>
      <c r="C218" s="28" t="s">
        <v>1119</v>
      </c>
      <c r="D218" s="14" t="s">
        <v>1079</v>
      </c>
      <c r="E218" s="13" t="s">
        <v>1120</v>
      </c>
      <c r="F218" s="14" t="s">
        <v>1121</v>
      </c>
      <c r="G218" s="14" t="s">
        <v>39</v>
      </c>
      <c r="H218" s="14" t="s">
        <v>1122</v>
      </c>
    </row>
    <row r="219" spans="1:8" ht="15.75" customHeight="1">
      <c r="A219" s="11" t="s">
        <v>7</v>
      </c>
      <c r="B219" s="11" t="s">
        <v>1123</v>
      </c>
      <c r="C219" s="11" t="s">
        <v>1124</v>
      </c>
      <c r="D219" s="12" t="str">
        <f ca="1">IFERROR(__xludf.DUMMYFUNCTION("REGEXEXTRACT(E221,""[A-Z]{2,}"")"),"TN")</f>
        <v>TN</v>
      </c>
      <c r="E219" s="13" t="s">
        <v>1125</v>
      </c>
      <c r="F219" s="14" t="s">
        <v>1126</v>
      </c>
      <c r="G219" s="14" t="s">
        <v>45</v>
      </c>
      <c r="H219" s="14" t="s">
        <v>1127</v>
      </c>
    </row>
    <row r="220" spans="1:8" ht="15.75" customHeight="1">
      <c r="A220" s="11" t="s">
        <v>7</v>
      </c>
      <c r="B220" s="11" t="s">
        <v>1128</v>
      </c>
      <c r="C220" s="11" t="s">
        <v>1129</v>
      </c>
      <c r="D220" s="14" t="str">
        <f ca="1">IFERROR(__xludf.DUMMYFUNCTION("REGEXEXTRACT(E222,""[A-Z]{2,}"")"),"TX")</f>
        <v>TX</v>
      </c>
      <c r="E220" s="13" t="s">
        <v>1130</v>
      </c>
      <c r="F220" s="14" t="s">
        <v>1131</v>
      </c>
      <c r="G220" s="14" t="s">
        <v>61</v>
      </c>
      <c r="H220" s="14" t="s">
        <v>1132</v>
      </c>
    </row>
    <row r="221" spans="1:8" ht="15.75" customHeight="1">
      <c r="A221" s="11" t="s">
        <v>7</v>
      </c>
      <c r="B221" s="11" t="s">
        <v>1133</v>
      </c>
      <c r="C221" s="11" t="s">
        <v>1134</v>
      </c>
      <c r="D221" s="12" t="str">
        <f ca="1">IFERROR(__xludf.DUMMYFUNCTION("REGEXEXTRACT(E223,""[A-Z]{2,}"")"),"TX")</f>
        <v>TX</v>
      </c>
      <c r="E221" s="13" t="s">
        <v>1135</v>
      </c>
      <c r="F221" s="14" t="s">
        <v>1136</v>
      </c>
      <c r="G221" s="14" t="s">
        <v>39</v>
      </c>
      <c r="H221" s="14" t="s">
        <v>1137</v>
      </c>
    </row>
    <row r="222" spans="1:8" ht="15.75" customHeight="1">
      <c r="A222" s="11" t="s">
        <v>974</v>
      </c>
      <c r="B222" s="11" t="s">
        <v>1138</v>
      </c>
      <c r="C222" s="11" t="s">
        <v>1139</v>
      </c>
      <c r="D222" s="12" t="str">
        <f ca="1">IFERROR(__xludf.DUMMYFUNCTION("REGEXEXTRACT(E224,""[A-Z]{2,}"")"),"TX")</f>
        <v>TX</v>
      </c>
      <c r="E222" s="13" t="s">
        <v>1140</v>
      </c>
      <c r="F222" s="21" t="s">
        <v>1141</v>
      </c>
      <c r="G222" s="14" t="s">
        <v>39</v>
      </c>
      <c r="H222" s="14" t="s">
        <v>1142</v>
      </c>
    </row>
    <row r="223" spans="1:8" ht="15.75" customHeight="1">
      <c r="A223" s="11" t="s">
        <v>974</v>
      </c>
      <c r="B223" s="11" t="s">
        <v>1143</v>
      </c>
      <c r="C223" s="11" t="s">
        <v>1144</v>
      </c>
      <c r="D223" s="12" t="str">
        <f ca="1">IFERROR(__xludf.DUMMYFUNCTION("REGEXEXTRACT(E225,""[A-Z]{2,}"")"),"TX")</f>
        <v>TX</v>
      </c>
      <c r="E223" s="13" t="s">
        <v>1145</v>
      </c>
      <c r="F223" s="21" t="s">
        <v>1146</v>
      </c>
      <c r="G223" s="14" t="s">
        <v>39</v>
      </c>
      <c r="H223" s="14" t="s">
        <v>1147</v>
      </c>
    </row>
    <row r="224" spans="1:8" ht="15.75" customHeight="1">
      <c r="A224" s="11" t="s">
        <v>7</v>
      </c>
      <c r="B224" s="11" t="s">
        <v>1148</v>
      </c>
      <c r="C224" s="11" t="s">
        <v>1149</v>
      </c>
      <c r="D224" s="12" t="str">
        <f ca="1">IFERROR(__xludf.DUMMYFUNCTION("REGEXEXTRACT(E226,""[A-Z]{2,}"")"),"TX")</f>
        <v>TX</v>
      </c>
      <c r="E224" s="13" t="s">
        <v>1150</v>
      </c>
      <c r="F224" s="14" t="s">
        <v>1151</v>
      </c>
      <c r="G224" s="14" t="s">
        <v>45</v>
      </c>
      <c r="H224" s="14" t="s">
        <v>1152</v>
      </c>
    </row>
    <row r="225" spans="1:8" ht="15.75" customHeight="1">
      <c r="A225" s="11" t="s">
        <v>7</v>
      </c>
      <c r="B225" s="11" t="s">
        <v>1153</v>
      </c>
      <c r="C225" s="11" t="s">
        <v>1154</v>
      </c>
      <c r="D225" s="12" t="str">
        <f ca="1">IFERROR(__xludf.DUMMYFUNCTION("REGEXEXTRACT(E228,""[A-Z]{2,}"")"),"TX")</f>
        <v>TX</v>
      </c>
      <c r="E225" s="13" t="s">
        <v>1155</v>
      </c>
      <c r="F225" s="14" t="s">
        <v>1156</v>
      </c>
      <c r="G225" s="14" t="s">
        <v>45</v>
      </c>
      <c r="H225" s="14" t="s">
        <v>1157</v>
      </c>
    </row>
    <row r="226" spans="1:8" ht="15.75" customHeight="1">
      <c r="A226" s="11" t="s">
        <v>7</v>
      </c>
      <c r="B226" s="11" t="s">
        <v>1158</v>
      </c>
      <c r="C226" s="11" t="s">
        <v>1159</v>
      </c>
      <c r="D226" s="12" t="str">
        <f ca="1">IFERROR(__xludf.DUMMYFUNCTION("REGEXEXTRACT(E229,""[A-Z]{2,}"")"),"TX")</f>
        <v>TX</v>
      </c>
      <c r="E226" s="13" t="s">
        <v>1160</v>
      </c>
      <c r="F226" s="14" t="s">
        <v>1161</v>
      </c>
      <c r="G226" s="14" t="s">
        <v>61</v>
      </c>
      <c r="H226" s="14" t="s">
        <v>1162</v>
      </c>
    </row>
    <row r="227" spans="1:8" ht="15.75" customHeight="1">
      <c r="A227" s="11" t="s">
        <v>7</v>
      </c>
      <c r="B227" s="11" t="s">
        <v>1163</v>
      </c>
      <c r="C227" s="11" t="s">
        <v>1164</v>
      </c>
      <c r="D227" s="12" t="str">
        <f ca="1">IFERROR(__xludf.DUMMYFUNCTION("REGEXEXTRACT(E230,""[A-Z]{2,}"")"),"TX")</f>
        <v>TX</v>
      </c>
      <c r="E227" s="13" t="s">
        <v>1165</v>
      </c>
      <c r="F227" s="21" t="s">
        <v>1166</v>
      </c>
      <c r="G227" s="24" t="s">
        <v>45</v>
      </c>
      <c r="H227" s="14" t="s">
        <v>1167</v>
      </c>
    </row>
    <row r="228" spans="1:8" ht="15.75" customHeight="1">
      <c r="A228" s="11" t="s">
        <v>7</v>
      </c>
      <c r="B228" s="11" t="s">
        <v>1168</v>
      </c>
      <c r="C228" s="11" t="s">
        <v>1169</v>
      </c>
      <c r="D228" s="12" t="str">
        <f ca="1">IFERROR(__xludf.DUMMYFUNCTION("REGEXEXTRACT(E231,""[A-Z]{2,}"")"),"TX")</f>
        <v>TX</v>
      </c>
      <c r="E228" s="13" t="s">
        <v>1170</v>
      </c>
      <c r="F228" s="14" t="s">
        <v>1171</v>
      </c>
      <c r="G228" s="14" t="s">
        <v>39</v>
      </c>
      <c r="H228" s="14" t="s">
        <v>1172</v>
      </c>
    </row>
    <row r="229" spans="1:8" ht="15.75" customHeight="1">
      <c r="A229" s="11" t="s">
        <v>7</v>
      </c>
      <c r="B229" s="11" t="s">
        <v>1173</v>
      </c>
      <c r="C229" s="11" t="s">
        <v>1174</v>
      </c>
      <c r="D229" s="14" t="s">
        <v>1175</v>
      </c>
      <c r="E229" s="13" t="s">
        <v>1176</v>
      </c>
      <c r="F229" s="14" t="s">
        <v>1177</v>
      </c>
      <c r="G229" s="14" t="s">
        <v>90</v>
      </c>
      <c r="H229" s="14" t="s">
        <v>1178</v>
      </c>
    </row>
    <row r="230" spans="1:8" ht="15.75" customHeight="1">
      <c r="A230" s="11" t="s">
        <v>974</v>
      </c>
      <c r="B230" s="11" t="s">
        <v>1179</v>
      </c>
      <c r="C230" s="11" t="s">
        <v>1180</v>
      </c>
      <c r="D230" s="12" t="str">
        <f ca="1">IFERROR(__xludf.DUMMYFUNCTION("REGEXEXTRACT(E233,""[A-Z]{2,}"")"),"VA")</f>
        <v>VA</v>
      </c>
      <c r="E230" s="13" t="s">
        <v>1181</v>
      </c>
      <c r="F230" s="14" t="s">
        <v>1182</v>
      </c>
      <c r="G230" s="14" t="s">
        <v>90</v>
      </c>
      <c r="H230" s="14" t="s">
        <v>1183</v>
      </c>
    </row>
    <row r="231" spans="1:8" ht="15.75" customHeight="1">
      <c r="A231" s="11" t="s">
        <v>7</v>
      </c>
      <c r="B231" s="11" t="s">
        <v>1184</v>
      </c>
      <c r="C231" s="11" t="s">
        <v>1185</v>
      </c>
      <c r="D231" s="12" t="str">
        <f ca="1">IFERROR(__xludf.DUMMYFUNCTION("REGEXEXTRACT(E234,""[A-Z]{2,}"")"),"VA")</f>
        <v>VA</v>
      </c>
      <c r="E231" s="13" t="s">
        <v>1186</v>
      </c>
      <c r="F231" s="14" t="s">
        <v>1187</v>
      </c>
      <c r="G231" s="14" t="s">
        <v>12</v>
      </c>
      <c r="H231" s="14" t="s">
        <v>1188</v>
      </c>
    </row>
    <row r="232" spans="1:8" ht="15.75" customHeight="1">
      <c r="A232" s="11" t="s">
        <v>7</v>
      </c>
      <c r="B232" s="11" t="s">
        <v>1189</v>
      </c>
      <c r="C232" s="11" t="s">
        <v>1190</v>
      </c>
      <c r="D232" s="12" t="str">
        <f ca="1">IFERROR(__xludf.DUMMYFUNCTION("REGEXEXTRACT(E235,""[A-Z]{2,}"")"),"VA")</f>
        <v>VA</v>
      </c>
      <c r="E232" s="13" t="s">
        <v>1191</v>
      </c>
      <c r="F232" s="14" t="s">
        <v>1192</v>
      </c>
      <c r="G232" s="14" t="s">
        <v>90</v>
      </c>
      <c r="H232" s="14" t="s">
        <v>1193</v>
      </c>
    </row>
    <row r="233" spans="1:8" ht="15.75" customHeight="1">
      <c r="A233" s="11" t="s">
        <v>7</v>
      </c>
      <c r="B233" s="11" t="s">
        <v>1194</v>
      </c>
      <c r="C233" s="11" t="s">
        <v>1195</v>
      </c>
      <c r="D233" s="12" t="str">
        <f ca="1">IFERROR(__xludf.DUMMYFUNCTION("REGEXEXTRACT(E236,""[A-Z]{2,}"")"),"VA")</f>
        <v>VA</v>
      </c>
      <c r="E233" s="13" t="s">
        <v>1196</v>
      </c>
      <c r="F233" s="14" t="s">
        <v>1197</v>
      </c>
      <c r="G233" s="14" t="s">
        <v>45</v>
      </c>
      <c r="H233" s="14" t="s">
        <v>1198</v>
      </c>
    </row>
    <row r="234" spans="1:8" ht="15.75" customHeight="1">
      <c r="A234" s="11" t="s">
        <v>7</v>
      </c>
      <c r="B234" s="11" t="s">
        <v>1199</v>
      </c>
      <c r="C234" s="11" t="s">
        <v>1200</v>
      </c>
      <c r="D234" s="12" t="str">
        <f ca="1">IFERROR(__xludf.DUMMYFUNCTION("REGEXEXTRACT(E237,""[A-Z]{2,}"")"),"VA")</f>
        <v>VA</v>
      </c>
      <c r="E234" s="13" t="s">
        <v>1201</v>
      </c>
      <c r="F234" s="14" t="s">
        <v>1202</v>
      </c>
      <c r="G234" s="14" t="s">
        <v>90</v>
      </c>
      <c r="H234" s="14" t="s">
        <v>1203</v>
      </c>
    </row>
    <row r="235" spans="1:8" ht="15.75" customHeight="1">
      <c r="A235" s="11" t="s">
        <v>7</v>
      </c>
      <c r="B235" s="11" t="s">
        <v>1204</v>
      </c>
      <c r="C235" s="11" t="s">
        <v>1205</v>
      </c>
      <c r="D235" s="12" t="str">
        <f ca="1">IFERROR(__xludf.DUMMYFUNCTION("REGEXEXTRACT(E238,""[A-Z]{2,}"")"),"VA")</f>
        <v>VA</v>
      </c>
      <c r="E235" s="13" t="s">
        <v>1206</v>
      </c>
      <c r="F235" s="14" t="s">
        <v>1207</v>
      </c>
      <c r="G235" s="24" t="s">
        <v>39</v>
      </c>
      <c r="H235" s="14" t="s">
        <v>1208</v>
      </c>
    </row>
    <row r="236" spans="1:8" ht="15.75" customHeight="1">
      <c r="A236" s="11" t="s">
        <v>7</v>
      </c>
      <c r="B236" s="11" t="s">
        <v>1209</v>
      </c>
      <c r="C236" s="11" t="s">
        <v>1210</v>
      </c>
      <c r="D236" s="12" t="str">
        <f ca="1">IFERROR(__xludf.DUMMYFUNCTION("REGEXEXTRACT(E239,""[A-Z]{2,}"")"),"VA")</f>
        <v>VA</v>
      </c>
      <c r="E236" s="13" t="s">
        <v>1211</v>
      </c>
      <c r="F236" s="14" t="s">
        <v>1212</v>
      </c>
      <c r="G236" s="14" t="s">
        <v>12</v>
      </c>
      <c r="H236" s="14" t="s">
        <v>1213</v>
      </c>
    </row>
    <row r="237" spans="1:8" ht="15.75" customHeight="1">
      <c r="A237" s="11" t="s">
        <v>7</v>
      </c>
      <c r="B237" s="17" t="s">
        <v>1214</v>
      </c>
      <c r="C237" s="11" t="s">
        <v>1215</v>
      </c>
      <c r="D237" s="12" t="str">
        <f ca="1">IFERROR(__xludf.DUMMYFUNCTION("REGEXEXTRACT(E240,""[A-Z]{2,}"")"),"VA")</f>
        <v>VA</v>
      </c>
      <c r="E237" s="29" t="s">
        <v>1216</v>
      </c>
      <c r="F237" s="14" t="s">
        <v>1217</v>
      </c>
      <c r="G237" s="14" t="s">
        <v>12</v>
      </c>
      <c r="H237" s="14" t="s">
        <v>1218</v>
      </c>
    </row>
    <row r="238" spans="1:8" ht="15.75" customHeight="1">
      <c r="A238" s="11" t="s">
        <v>7</v>
      </c>
      <c r="B238" s="11" t="s">
        <v>1219</v>
      </c>
      <c r="C238" s="11" t="s">
        <v>1220</v>
      </c>
      <c r="D238" s="12" t="str">
        <f ca="1">IFERROR(__xludf.DUMMYFUNCTION("REGEXEXTRACT(E241,""[A-Z]{2,}"")"),"VA")</f>
        <v>VA</v>
      </c>
      <c r="E238" s="13" t="s">
        <v>1221</v>
      </c>
      <c r="F238" s="14" t="s">
        <v>1222</v>
      </c>
      <c r="G238" s="14" t="s">
        <v>23</v>
      </c>
      <c r="H238" s="14" t="s">
        <v>1223</v>
      </c>
    </row>
    <row r="239" spans="1:8" ht="15.75" customHeight="1">
      <c r="A239" s="11" t="s">
        <v>7</v>
      </c>
      <c r="B239" s="11" t="s">
        <v>1224</v>
      </c>
      <c r="C239" s="11" t="s">
        <v>1225</v>
      </c>
      <c r="D239" s="12" t="str">
        <f ca="1">IFERROR(__xludf.DUMMYFUNCTION("REGEXEXTRACT(E242,""[A-Z]{2,}"")"),"VA")</f>
        <v>VA</v>
      </c>
      <c r="E239" s="13" t="s">
        <v>1226</v>
      </c>
      <c r="F239" s="14" t="s">
        <v>1227</v>
      </c>
      <c r="G239" s="24" t="s">
        <v>39</v>
      </c>
      <c r="H239" s="14" t="s">
        <v>1228</v>
      </c>
    </row>
    <row r="240" spans="1:8" ht="15.75" customHeight="1">
      <c r="A240" s="11" t="s">
        <v>974</v>
      </c>
      <c r="B240" s="11" t="s">
        <v>1229</v>
      </c>
      <c r="C240" s="17" t="s">
        <v>1230</v>
      </c>
      <c r="D240" s="14" t="str">
        <f ca="1">IFERROR(__xludf.DUMMYFUNCTION("REGEXEXTRACT(E243,""[A-Z]{2,}"")"),"VA")</f>
        <v>VA</v>
      </c>
      <c r="E240" s="13" t="s">
        <v>1231</v>
      </c>
      <c r="F240" s="14" t="s">
        <v>1232</v>
      </c>
      <c r="G240" s="14" t="s">
        <v>45</v>
      </c>
      <c r="H240" s="14" t="s">
        <v>1233</v>
      </c>
    </row>
    <row r="241" spans="1:8" ht="15.75" customHeight="1">
      <c r="A241" s="11" t="s">
        <v>648</v>
      </c>
      <c r="B241" s="11" t="s">
        <v>1234</v>
      </c>
      <c r="C241" s="17" t="s">
        <v>1235</v>
      </c>
      <c r="D241" s="14" t="str">
        <f ca="1">IFERROR(__xludf.DUMMYFUNCTION("REGEXEXTRACT(E244,""[A-Z]{2,}"")"),"VA")</f>
        <v>VA</v>
      </c>
      <c r="E241" s="13" t="s">
        <v>1236</v>
      </c>
      <c r="F241" s="21" t="s">
        <v>1237</v>
      </c>
      <c r="G241" s="14" t="s">
        <v>39</v>
      </c>
      <c r="H241" s="14" t="s">
        <v>1238</v>
      </c>
    </row>
    <row r="242" spans="1:8" ht="15.75" customHeight="1">
      <c r="A242" s="11" t="s">
        <v>7</v>
      </c>
      <c r="B242" s="11" t="s">
        <v>1239</v>
      </c>
      <c r="C242" s="17" t="s">
        <v>1240</v>
      </c>
      <c r="D242" s="14" t="s">
        <v>1241</v>
      </c>
      <c r="E242" s="13" t="s">
        <v>1242</v>
      </c>
      <c r="F242" s="14" t="s">
        <v>1243</v>
      </c>
      <c r="G242" s="14" t="s">
        <v>90</v>
      </c>
      <c r="H242" s="14" t="s">
        <v>1244</v>
      </c>
    </row>
    <row r="243" spans="1:8" ht="15.75" customHeight="1">
      <c r="A243" s="11" t="s">
        <v>7</v>
      </c>
      <c r="B243" s="11" t="s">
        <v>1245</v>
      </c>
      <c r="C243" s="17" t="s">
        <v>1246</v>
      </c>
      <c r="D243" s="14" t="s">
        <v>1241</v>
      </c>
      <c r="E243" s="13" t="s">
        <v>1247</v>
      </c>
      <c r="F243" s="14" t="s">
        <v>1248</v>
      </c>
      <c r="G243" s="14" t="s">
        <v>90</v>
      </c>
      <c r="H243" s="14" t="s">
        <v>1249</v>
      </c>
    </row>
    <row r="244" spans="1:8" ht="15.75" customHeight="1">
      <c r="A244" s="11" t="s">
        <v>7</v>
      </c>
      <c r="B244" s="11" t="s">
        <v>1250</v>
      </c>
      <c r="C244" s="11" t="s">
        <v>1251</v>
      </c>
      <c r="D244" s="12" t="str">
        <f ca="1">IFERROR(__xludf.DUMMYFUNCTION("REGEXEXTRACT(E247,""[A-Z]{2,}"")"),"VT")</f>
        <v>VT</v>
      </c>
      <c r="E244" s="13" t="s">
        <v>1252</v>
      </c>
      <c r="F244" s="14" t="s">
        <v>1253</v>
      </c>
      <c r="G244" s="14" t="s">
        <v>45</v>
      </c>
      <c r="H244" s="14" t="s">
        <v>1254</v>
      </c>
    </row>
    <row r="245" spans="1:8" ht="15.75" customHeight="1">
      <c r="A245" s="11" t="s">
        <v>7</v>
      </c>
      <c r="B245" s="11" t="s">
        <v>1255</v>
      </c>
      <c r="C245" s="11" t="s">
        <v>1256</v>
      </c>
      <c r="D245" s="12" t="str">
        <f ca="1">IFERROR(__xludf.DUMMYFUNCTION("REGEXEXTRACT(E248,""[A-Z]{2,}"")"),"WA")</f>
        <v>WA</v>
      </c>
      <c r="E245" s="13" t="s">
        <v>1257</v>
      </c>
      <c r="F245" s="14" t="s">
        <v>1258</v>
      </c>
      <c r="G245" s="14" t="s">
        <v>39</v>
      </c>
      <c r="H245" s="14" t="s">
        <v>1259</v>
      </c>
    </row>
    <row r="246" spans="1:8" ht="15.75" customHeight="1">
      <c r="A246" s="11" t="s">
        <v>7</v>
      </c>
      <c r="B246" s="11" t="s">
        <v>1260</v>
      </c>
      <c r="C246" s="11" t="s">
        <v>1261</v>
      </c>
      <c r="D246" s="12" t="str">
        <f ca="1">IFERROR(__xludf.DUMMYFUNCTION("REGEXEXTRACT(E249,""[A-Z]{2,}"")"),"WA")</f>
        <v>WA</v>
      </c>
      <c r="E246" s="13" t="s">
        <v>1262</v>
      </c>
      <c r="F246" s="14" t="s">
        <v>1263</v>
      </c>
      <c r="G246" s="14" t="s">
        <v>90</v>
      </c>
      <c r="H246" s="14" t="s">
        <v>1264</v>
      </c>
    </row>
    <row r="247" spans="1:8" ht="15.75" customHeight="1">
      <c r="A247" s="11" t="s">
        <v>7</v>
      </c>
      <c r="B247" s="11" t="s">
        <v>1265</v>
      </c>
      <c r="C247" s="11" t="s">
        <v>1266</v>
      </c>
      <c r="D247" s="12" t="str">
        <f ca="1">IFERROR(__xludf.DUMMYFUNCTION("REGEXEXTRACT(E250,""[A-Z]{2,}"")"),"WA")</f>
        <v>WA</v>
      </c>
      <c r="E247" s="13" t="s">
        <v>1267</v>
      </c>
      <c r="F247" s="14" t="s">
        <v>1268</v>
      </c>
      <c r="G247" s="14" t="s">
        <v>61</v>
      </c>
      <c r="H247" s="14" t="s">
        <v>1269</v>
      </c>
    </row>
    <row r="248" spans="1:8" ht="15.75" customHeight="1">
      <c r="A248" s="11" t="s">
        <v>7</v>
      </c>
      <c r="B248" s="11" t="s">
        <v>1270</v>
      </c>
      <c r="C248" s="17" t="s">
        <v>1271</v>
      </c>
      <c r="D248" s="12" t="str">
        <f ca="1">IFERROR(__xludf.DUMMYFUNCTION("REGEXEXTRACT(E251,""[A-Z]{2,}"")"),"WI")</f>
        <v>WI</v>
      </c>
      <c r="E248" s="13" t="s">
        <v>1272</v>
      </c>
      <c r="F248" s="14" t="s">
        <v>1273</v>
      </c>
      <c r="G248" s="14" t="s">
        <v>12</v>
      </c>
      <c r="H248" s="14" t="s">
        <v>1274</v>
      </c>
    </row>
    <row r="249" spans="1:8" ht="15.75" customHeight="1">
      <c r="A249" s="11" t="s">
        <v>7</v>
      </c>
      <c r="B249" s="11" t="s">
        <v>1275</v>
      </c>
      <c r="C249" s="17" t="s">
        <v>1276</v>
      </c>
      <c r="D249" s="12" t="str">
        <f ca="1">IFERROR(__xludf.DUMMYFUNCTION("REGEXEXTRACT(E252,""[A-Z]{2,}"")"),"WI")</f>
        <v>WI</v>
      </c>
      <c r="E249" s="13" t="s">
        <v>1277</v>
      </c>
      <c r="F249" s="14" t="s">
        <v>1278</v>
      </c>
      <c r="G249" s="14" t="s">
        <v>158</v>
      </c>
      <c r="H249" s="14" t="s">
        <v>1279</v>
      </c>
    </row>
    <row r="250" spans="1:8" ht="15.75" customHeight="1">
      <c r="A250" s="1"/>
      <c r="B250" s="4"/>
      <c r="C250" s="4"/>
      <c r="D250" s="3"/>
      <c r="E250" s="6"/>
      <c r="F250" s="2"/>
    </row>
    <row r="251" spans="1:8"/>
    <row r="252" spans="1:8"/>
    <row r="253" spans="1:8"/>
    <row r="254" spans="1:8"/>
    <row r="255" spans="1:8" ht="15.75" customHeight="1">
      <c r="A255" s="1"/>
      <c r="B255" s="1"/>
      <c r="C255" s="1"/>
      <c r="E255" s="6"/>
    </row>
    <row r="256" spans="1:8" ht="15.75" customHeight="1">
      <c r="A256" s="1"/>
      <c r="B256" s="1"/>
      <c r="C256" s="1"/>
      <c r="E256" s="6"/>
    </row>
    <row r="257" spans="1:5" ht="15.75" customHeight="1">
      <c r="A257" s="1"/>
      <c r="B257" s="1"/>
      <c r="C257" s="1"/>
      <c r="E257" s="6"/>
    </row>
    <row r="258" spans="1:5" ht="15.75" customHeight="1">
      <c r="A258" s="1"/>
      <c r="B258" s="1"/>
      <c r="C258" s="1"/>
      <c r="E258" s="6"/>
    </row>
    <row r="259" spans="1:5" ht="15.75" customHeight="1">
      <c r="A259" s="1"/>
      <c r="B259" s="1"/>
      <c r="C259" s="1"/>
      <c r="E259" s="6"/>
    </row>
    <row r="260" spans="1:5" ht="15.75" customHeight="1">
      <c r="A260" s="1"/>
      <c r="B260" s="1"/>
      <c r="C260" s="1"/>
      <c r="E260" s="6"/>
    </row>
    <row r="261" spans="1:5" ht="15.75" customHeight="1">
      <c r="A261" s="1"/>
      <c r="B261" s="1"/>
      <c r="C261" s="1"/>
      <c r="E261" s="6"/>
    </row>
    <row r="262" spans="1:5" ht="15.75" customHeight="1">
      <c r="A262" s="1"/>
      <c r="B262" s="1"/>
      <c r="C262" s="1"/>
      <c r="E262" s="6"/>
    </row>
    <row r="263" spans="1:5" ht="15.75" customHeight="1">
      <c r="A263" s="1"/>
      <c r="B263" s="1"/>
      <c r="C263" s="1"/>
      <c r="E263" s="6"/>
    </row>
    <row r="264" spans="1:5" ht="15.75" customHeight="1">
      <c r="A264" s="1"/>
      <c r="B264" s="1"/>
      <c r="C264" s="1"/>
      <c r="E264" s="6"/>
    </row>
    <row r="265" spans="1:5" ht="15.75" customHeight="1">
      <c r="A265" s="1"/>
      <c r="B265" s="1"/>
      <c r="C265" s="1"/>
      <c r="E265" s="6"/>
    </row>
    <row r="266" spans="1:5" ht="15.75" customHeight="1">
      <c r="A266" s="1"/>
      <c r="B266" s="1"/>
      <c r="C266" s="1"/>
      <c r="E266" s="6"/>
    </row>
    <row r="267" spans="1:5" ht="15.75" customHeight="1">
      <c r="A267" s="1"/>
      <c r="B267" s="1"/>
      <c r="C267" s="1"/>
      <c r="E267" s="6"/>
    </row>
    <row r="268" spans="1:5" ht="15.75" customHeight="1">
      <c r="A268" s="1"/>
      <c r="B268" s="1"/>
      <c r="C268" s="1"/>
      <c r="E268" s="6"/>
    </row>
    <row r="269" spans="1:5" ht="15.75" customHeight="1">
      <c r="A269" s="1"/>
      <c r="B269" s="1"/>
      <c r="C269" s="1"/>
      <c r="E269" s="6"/>
    </row>
    <row r="270" spans="1:5" ht="15.75" customHeight="1">
      <c r="A270" s="1"/>
      <c r="B270" s="1"/>
      <c r="C270" s="1"/>
      <c r="E270" s="6"/>
    </row>
    <row r="271" spans="1:5" ht="15.75" customHeight="1">
      <c r="A271" s="1"/>
      <c r="B271" s="1"/>
      <c r="C271" s="1"/>
      <c r="E271" s="6"/>
    </row>
    <row r="272" spans="1:5" ht="15.75" customHeight="1">
      <c r="A272" s="1"/>
      <c r="B272" s="1"/>
      <c r="C272" s="1"/>
      <c r="E272" s="6"/>
    </row>
    <row r="273" spans="1:5" ht="15.75" customHeight="1">
      <c r="A273" s="1"/>
      <c r="B273" s="1"/>
      <c r="C273" s="1"/>
      <c r="E273" s="6"/>
    </row>
    <row r="274" spans="1:5" ht="15.75" customHeight="1">
      <c r="A274" s="1"/>
      <c r="B274" s="1"/>
      <c r="C274" s="1"/>
      <c r="E274" s="6"/>
    </row>
    <row r="275" spans="1:5" ht="15.75" customHeight="1">
      <c r="A275" s="1"/>
      <c r="B275" s="1"/>
      <c r="C275" s="1"/>
      <c r="E275" s="6"/>
    </row>
    <row r="276" spans="1:5" ht="15.75" customHeight="1">
      <c r="A276" s="1"/>
      <c r="B276" s="1"/>
      <c r="C276" s="1"/>
      <c r="E276" s="6"/>
    </row>
    <row r="277" spans="1:5" ht="15.75" customHeight="1">
      <c r="A277" s="1"/>
      <c r="B277" s="1"/>
      <c r="C277" s="1"/>
      <c r="E277" s="6"/>
    </row>
    <row r="278" spans="1:5" ht="15.75" customHeight="1">
      <c r="A278" s="1"/>
      <c r="B278" s="1"/>
      <c r="C278" s="1"/>
      <c r="E278" s="6"/>
    </row>
    <row r="279" spans="1:5" ht="15.75" customHeight="1">
      <c r="A279" s="1"/>
      <c r="B279" s="1"/>
      <c r="C279" s="1"/>
      <c r="E279" s="6"/>
    </row>
    <row r="280" spans="1:5" ht="15.75" customHeight="1">
      <c r="A280" s="1"/>
      <c r="B280" s="1"/>
      <c r="C280" s="1"/>
      <c r="E280" s="6"/>
    </row>
    <row r="281" spans="1:5" ht="15.75" customHeight="1">
      <c r="A281" s="1"/>
      <c r="B281" s="1"/>
      <c r="C281" s="1"/>
      <c r="E281" s="6"/>
    </row>
    <row r="282" spans="1:5" ht="15.75" customHeight="1">
      <c r="A282" s="1"/>
      <c r="B282" s="1"/>
      <c r="C282" s="1"/>
      <c r="E282" s="6"/>
    </row>
    <row r="283" spans="1:5" ht="15.75" customHeight="1">
      <c r="A283" s="1"/>
      <c r="B283" s="1"/>
      <c r="C283" s="1"/>
      <c r="E283" s="6"/>
    </row>
    <row r="284" spans="1:5" ht="15.75" customHeight="1">
      <c r="A284" s="1"/>
      <c r="B284" s="1"/>
      <c r="C284" s="1"/>
      <c r="E284" s="6"/>
    </row>
    <row r="285" spans="1:5" ht="15.75" customHeight="1">
      <c r="A285" s="1"/>
      <c r="B285" s="1"/>
      <c r="C285" s="1"/>
      <c r="E285" s="6"/>
    </row>
    <row r="286" spans="1:5" ht="15.75" customHeight="1">
      <c r="A286" s="1"/>
      <c r="B286" s="1"/>
      <c r="C286" s="1"/>
      <c r="E286" s="6"/>
    </row>
    <row r="287" spans="1:5" ht="15.75" customHeight="1">
      <c r="A287" s="1"/>
      <c r="B287" s="1"/>
      <c r="C287" s="1"/>
      <c r="E287" s="6"/>
    </row>
    <row r="288" spans="1:5" ht="15.75" customHeight="1">
      <c r="A288" s="1"/>
      <c r="B288" s="1"/>
      <c r="C288" s="1"/>
      <c r="E288" s="6"/>
    </row>
    <row r="289" spans="1:5" ht="15.75" customHeight="1">
      <c r="A289" s="1"/>
      <c r="B289" s="1"/>
      <c r="C289" s="1"/>
      <c r="E289" s="6"/>
    </row>
    <row r="290" spans="1:5" ht="15.75" customHeight="1">
      <c r="A290" s="1"/>
      <c r="B290" s="1"/>
      <c r="C290" s="1"/>
      <c r="E290" s="6"/>
    </row>
    <row r="291" spans="1:5" ht="15.75" customHeight="1">
      <c r="A291" s="1"/>
      <c r="B291" s="1"/>
      <c r="C291" s="1"/>
      <c r="E291" s="6"/>
    </row>
    <row r="292" spans="1:5" ht="15.75" customHeight="1">
      <c r="A292" s="1"/>
      <c r="B292" s="1"/>
      <c r="C292" s="1"/>
      <c r="E292" s="6"/>
    </row>
    <row r="293" spans="1:5" ht="15.75" customHeight="1">
      <c r="A293" s="1"/>
      <c r="B293" s="1"/>
      <c r="C293" s="1"/>
      <c r="E293" s="6"/>
    </row>
    <row r="294" spans="1:5" ht="15.75" customHeight="1">
      <c r="A294" s="1"/>
      <c r="B294" s="1"/>
      <c r="C294" s="1"/>
      <c r="E294" s="6"/>
    </row>
    <row r="295" spans="1:5" ht="15.75" customHeight="1">
      <c r="A295" s="1"/>
      <c r="B295" s="1"/>
      <c r="C295" s="1"/>
      <c r="E295" s="6"/>
    </row>
    <row r="296" spans="1:5" ht="15.75" customHeight="1">
      <c r="A296" s="1"/>
      <c r="B296" s="1"/>
      <c r="C296" s="1"/>
      <c r="E296" s="6"/>
    </row>
    <row r="297" spans="1:5" ht="15.75" customHeight="1">
      <c r="A297" s="1"/>
      <c r="B297" s="1"/>
      <c r="C297" s="1"/>
      <c r="E297" s="6"/>
    </row>
    <row r="298" spans="1:5" ht="15.75" customHeight="1">
      <c r="A298" s="1"/>
      <c r="B298" s="1"/>
      <c r="C298" s="1"/>
      <c r="E298" s="6"/>
    </row>
    <row r="299" spans="1:5" ht="15.75" customHeight="1">
      <c r="A299" s="1"/>
      <c r="B299" s="1"/>
      <c r="C299" s="1"/>
      <c r="E299" s="6"/>
    </row>
    <row r="300" spans="1:5" ht="15.75" customHeight="1">
      <c r="A300" s="1"/>
      <c r="B300" s="1"/>
      <c r="C300" s="1"/>
      <c r="E300" s="6"/>
    </row>
    <row r="301" spans="1:5" ht="15.75" customHeight="1">
      <c r="A301" s="1"/>
      <c r="B301" s="1"/>
      <c r="C301" s="1"/>
      <c r="E301" s="6"/>
    </row>
    <row r="302" spans="1:5" ht="15.75" customHeight="1">
      <c r="A302" s="1"/>
      <c r="B302" s="1"/>
      <c r="C302" s="1"/>
      <c r="E302" s="6"/>
    </row>
    <row r="303" spans="1:5" ht="15.75" customHeight="1">
      <c r="A303" s="1"/>
      <c r="B303" s="1"/>
      <c r="C303" s="1"/>
      <c r="E303" s="6"/>
    </row>
    <row r="304" spans="1:5" ht="15.75" customHeight="1">
      <c r="A304" s="1"/>
      <c r="B304" s="1"/>
      <c r="C304" s="1"/>
      <c r="E304" s="6"/>
    </row>
    <row r="305" spans="1:5" ht="15.75" customHeight="1">
      <c r="A305" s="1"/>
      <c r="B305" s="1"/>
      <c r="C305" s="1"/>
      <c r="E305" s="6"/>
    </row>
    <row r="306" spans="1:5" ht="15.75" customHeight="1">
      <c r="A306" s="1"/>
      <c r="B306" s="1"/>
      <c r="C306" s="1"/>
      <c r="E306" s="6"/>
    </row>
    <row r="307" spans="1:5" ht="15.75" customHeight="1">
      <c r="A307" s="1"/>
      <c r="B307" s="1"/>
      <c r="C307" s="1"/>
      <c r="E307" s="6"/>
    </row>
    <row r="308" spans="1:5" ht="15.75" customHeight="1">
      <c r="A308" s="1"/>
      <c r="B308" s="1"/>
      <c r="C308" s="1"/>
      <c r="E308" s="6"/>
    </row>
    <row r="309" spans="1:5" ht="15.75" customHeight="1">
      <c r="A309" s="1"/>
      <c r="B309" s="1"/>
      <c r="C309" s="1"/>
      <c r="E309" s="6"/>
    </row>
    <row r="310" spans="1:5" ht="15.75" customHeight="1">
      <c r="A310" s="1"/>
      <c r="B310" s="1"/>
      <c r="C310" s="1"/>
      <c r="E310" s="6"/>
    </row>
    <row r="311" spans="1:5" ht="15.75" customHeight="1">
      <c r="A311" s="1"/>
      <c r="B311" s="1"/>
      <c r="C311" s="1"/>
      <c r="E311" s="6"/>
    </row>
    <row r="312" spans="1:5" ht="15.75" customHeight="1">
      <c r="A312" s="1"/>
      <c r="B312" s="1"/>
      <c r="C312" s="1"/>
      <c r="E312" s="6"/>
    </row>
    <row r="313" spans="1:5" ht="15.75" customHeight="1">
      <c r="A313" s="1"/>
      <c r="B313" s="1"/>
      <c r="C313" s="1"/>
      <c r="E313" s="6"/>
    </row>
    <row r="314" spans="1:5" ht="15.75" customHeight="1">
      <c r="A314" s="1"/>
      <c r="B314" s="1"/>
      <c r="C314" s="1"/>
      <c r="E314" s="6"/>
    </row>
    <row r="315" spans="1:5" ht="15.75" customHeight="1">
      <c r="A315" s="1"/>
      <c r="B315" s="1"/>
      <c r="C315" s="1"/>
      <c r="E315" s="6"/>
    </row>
    <row r="316" spans="1:5" ht="15.75" customHeight="1">
      <c r="A316" s="1"/>
      <c r="B316" s="1"/>
      <c r="C316" s="1"/>
      <c r="E316" s="6"/>
    </row>
    <row r="317" spans="1:5" ht="15.75" customHeight="1">
      <c r="A317" s="1"/>
      <c r="B317" s="1"/>
      <c r="C317" s="1"/>
      <c r="E317" s="6"/>
    </row>
    <row r="318" spans="1:5" ht="15.75" customHeight="1">
      <c r="A318" s="1"/>
      <c r="B318" s="1"/>
      <c r="C318" s="1"/>
      <c r="E318" s="6"/>
    </row>
    <row r="319" spans="1:5" ht="15.75" customHeight="1">
      <c r="A319" s="1"/>
      <c r="B319" s="1"/>
      <c r="C319" s="1"/>
      <c r="E319" s="6"/>
    </row>
    <row r="320" spans="1:5" ht="15.75" customHeight="1">
      <c r="A320" s="1"/>
      <c r="B320" s="1"/>
      <c r="C320" s="1"/>
      <c r="E320" s="6"/>
    </row>
    <row r="321" spans="1:5" ht="15.75" customHeight="1">
      <c r="A321" s="1"/>
      <c r="B321" s="1"/>
      <c r="C321" s="1"/>
      <c r="E321" s="6"/>
    </row>
    <row r="322" spans="1:5" ht="15.75" customHeight="1">
      <c r="A322" s="1"/>
      <c r="B322" s="1"/>
      <c r="C322" s="1"/>
      <c r="E322" s="6"/>
    </row>
    <row r="323" spans="1:5" ht="15.75" customHeight="1">
      <c r="A323" s="1"/>
      <c r="B323" s="1"/>
      <c r="C323" s="1"/>
      <c r="E323" s="6"/>
    </row>
    <row r="324" spans="1:5" ht="15.75" customHeight="1">
      <c r="A324" s="1"/>
      <c r="B324" s="1"/>
      <c r="C324" s="1"/>
      <c r="E324" s="6"/>
    </row>
    <row r="325" spans="1:5" ht="15.75" customHeight="1">
      <c r="A325" s="1"/>
      <c r="B325" s="1"/>
      <c r="C325" s="1"/>
      <c r="E325" s="6"/>
    </row>
    <row r="326" spans="1:5" ht="15.75" customHeight="1">
      <c r="A326" s="1"/>
      <c r="B326" s="1"/>
      <c r="C326" s="1"/>
      <c r="E326" s="6"/>
    </row>
    <row r="327" spans="1:5" ht="15.75" customHeight="1">
      <c r="A327" s="1"/>
      <c r="B327" s="1"/>
      <c r="C327" s="1"/>
      <c r="E327" s="6"/>
    </row>
    <row r="328" spans="1:5" ht="15.75" customHeight="1">
      <c r="A328" s="1"/>
      <c r="B328" s="1"/>
      <c r="C328" s="1"/>
      <c r="E328" s="6"/>
    </row>
    <row r="329" spans="1:5" ht="15.75" customHeight="1">
      <c r="A329" s="1"/>
      <c r="B329" s="1"/>
      <c r="C329" s="1"/>
      <c r="E329" s="6"/>
    </row>
    <row r="330" spans="1:5" ht="15.75" customHeight="1">
      <c r="A330" s="1"/>
      <c r="B330" s="1"/>
      <c r="C330" s="1"/>
      <c r="E330" s="6"/>
    </row>
    <row r="331" spans="1:5" ht="15.75" customHeight="1">
      <c r="A331" s="1"/>
      <c r="B331" s="1"/>
      <c r="C331" s="1"/>
      <c r="E331" s="6"/>
    </row>
    <row r="332" spans="1:5" ht="15.75" customHeight="1">
      <c r="A332" s="1"/>
      <c r="B332" s="1"/>
      <c r="C332" s="1"/>
      <c r="E332" s="6"/>
    </row>
    <row r="333" spans="1:5" ht="15.75" customHeight="1">
      <c r="A333" s="1"/>
      <c r="B333" s="1"/>
      <c r="C333" s="1"/>
      <c r="E333" s="6"/>
    </row>
    <row r="334" spans="1:5" ht="15.75" customHeight="1">
      <c r="A334" s="1"/>
      <c r="B334" s="1"/>
      <c r="C334" s="1"/>
      <c r="E334" s="6"/>
    </row>
    <row r="335" spans="1:5" ht="15.75" customHeight="1">
      <c r="A335" s="1"/>
      <c r="B335" s="1"/>
      <c r="C335" s="1"/>
      <c r="E335" s="6"/>
    </row>
    <row r="336" spans="1:5" ht="15.75" customHeight="1">
      <c r="A336" s="1"/>
      <c r="B336" s="1"/>
      <c r="C336" s="1"/>
      <c r="E336" s="6"/>
    </row>
    <row r="337" spans="1:5" ht="15.75" customHeight="1">
      <c r="A337" s="1"/>
      <c r="B337" s="1"/>
      <c r="C337" s="1"/>
      <c r="E337" s="6"/>
    </row>
    <row r="338" spans="1:5" ht="15.75" customHeight="1">
      <c r="A338" s="1"/>
      <c r="B338" s="1"/>
      <c r="C338" s="1"/>
      <c r="E338" s="6"/>
    </row>
    <row r="339" spans="1:5" ht="15.75" customHeight="1">
      <c r="A339" s="1"/>
      <c r="B339" s="1"/>
      <c r="C339" s="1"/>
      <c r="E339" s="6"/>
    </row>
    <row r="340" spans="1:5" ht="15.75" customHeight="1">
      <c r="A340" s="1"/>
      <c r="B340" s="1"/>
      <c r="C340" s="1"/>
      <c r="E340" s="6"/>
    </row>
    <row r="341" spans="1:5" ht="15.75" customHeight="1">
      <c r="A341" s="1"/>
      <c r="B341" s="1"/>
      <c r="C341" s="1"/>
      <c r="E341" s="6"/>
    </row>
    <row r="342" spans="1:5" ht="15.75" customHeight="1">
      <c r="A342" s="1"/>
      <c r="B342" s="1"/>
      <c r="C342" s="1"/>
      <c r="E342" s="6"/>
    </row>
    <row r="343" spans="1:5" ht="15.75" customHeight="1">
      <c r="A343" s="1"/>
      <c r="B343" s="1"/>
      <c r="C343" s="1"/>
      <c r="E343" s="6"/>
    </row>
    <row r="344" spans="1:5" ht="15.75" customHeight="1">
      <c r="A344" s="1"/>
      <c r="B344" s="1"/>
      <c r="C344" s="1"/>
      <c r="E344" s="6"/>
    </row>
    <row r="345" spans="1:5" ht="15.75" customHeight="1">
      <c r="A345" s="1"/>
      <c r="B345" s="1"/>
      <c r="C345" s="1"/>
      <c r="E345" s="6"/>
    </row>
    <row r="346" spans="1:5" ht="15.75" customHeight="1">
      <c r="A346" s="1"/>
      <c r="B346" s="1"/>
      <c r="C346" s="1"/>
      <c r="E346" s="6"/>
    </row>
    <row r="347" spans="1:5" ht="15.75" customHeight="1">
      <c r="A347" s="1"/>
      <c r="B347" s="1"/>
      <c r="C347" s="1"/>
      <c r="E347" s="6"/>
    </row>
    <row r="348" spans="1:5" ht="15.75" customHeight="1">
      <c r="A348" s="1"/>
      <c r="B348" s="1"/>
      <c r="C348" s="1"/>
      <c r="E348" s="6"/>
    </row>
    <row r="349" spans="1:5" ht="15.75" customHeight="1">
      <c r="A349" s="1"/>
      <c r="B349" s="1"/>
      <c r="C349" s="1"/>
      <c r="E349" s="6"/>
    </row>
    <row r="350" spans="1:5" ht="15.75" customHeight="1">
      <c r="A350" s="1"/>
      <c r="B350" s="1"/>
      <c r="C350" s="1"/>
      <c r="E350" s="6"/>
    </row>
    <row r="351" spans="1:5" ht="15.75" customHeight="1">
      <c r="A351" s="1"/>
      <c r="B351" s="1"/>
      <c r="C351" s="1"/>
      <c r="E351" s="6"/>
    </row>
    <row r="352" spans="1:5" ht="15.75" customHeight="1">
      <c r="A352" s="1"/>
      <c r="B352" s="1"/>
      <c r="C352" s="1"/>
      <c r="E352" s="6"/>
    </row>
    <row r="353" spans="1:5" ht="15.75" customHeight="1">
      <c r="A353" s="1"/>
      <c r="B353" s="1"/>
      <c r="C353" s="1"/>
      <c r="E353" s="6"/>
    </row>
    <row r="354" spans="1:5" ht="15.75" customHeight="1">
      <c r="A354" s="1"/>
      <c r="B354" s="1"/>
      <c r="C354" s="1"/>
      <c r="E354" s="6"/>
    </row>
    <row r="355" spans="1:5" ht="15.75" customHeight="1">
      <c r="A355" s="1"/>
      <c r="B355" s="1"/>
      <c r="C355" s="1"/>
      <c r="E355" s="6"/>
    </row>
    <row r="356" spans="1:5" ht="15.75" customHeight="1">
      <c r="A356" s="1"/>
      <c r="B356" s="1"/>
      <c r="C356" s="1"/>
      <c r="E356" s="6"/>
    </row>
    <row r="357" spans="1:5" ht="15.75" customHeight="1">
      <c r="A357" s="1"/>
      <c r="B357" s="1"/>
      <c r="C357" s="1"/>
      <c r="E357" s="6"/>
    </row>
    <row r="358" spans="1:5" ht="15.75" customHeight="1">
      <c r="A358" s="1"/>
      <c r="B358" s="1"/>
      <c r="C358" s="1"/>
      <c r="E358" s="6"/>
    </row>
    <row r="359" spans="1:5" ht="15.75" customHeight="1">
      <c r="A359" s="1"/>
      <c r="B359" s="1"/>
      <c r="C359" s="1"/>
      <c r="E359" s="6"/>
    </row>
    <row r="360" spans="1:5" ht="15.75" customHeight="1">
      <c r="A360" s="1"/>
      <c r="B360" s="1"/>
      <c r="C360" s="1"/>
      <c r="E360" s="6"/>
    </row>
    <row r="361" spans="1:5" ht="15.75" customHeight="1">
      <c r="A361" s="1"/>
      <c r="B361" s="1"/>
      <c r="C361" s="1"/>
      <c r="E361" s="6"/>
    </row>
    <row r="362" spans="1:5" ht="15.75" customHeight="1">
      <c r="A362" s="1"/>
      <c r="B362" s="1"/>
      <c r="C362" s="1"/>
      <c r="E362" s="6"/>
    </row>
    <row r="363" spans="1:5" ht="15.75" customHeight="1">
      <c r="A363" s="1"/>
      <c r="B363" s="1"/>
      <c r="C363" s="1"/>
      <c r="E363" s="6"/>
    </row>
    <row r="364" spans="1:5" ht="15.75" customHeight="1">
      <c r="A364" s="1"/>
      <c r="B364" s="1"/>
      <c r="C364" s="1"/>
      <c r="E364" s="6"/>
    </row>
    <row r="365" spans="1:5" ht="15.75" customHeight="1">
      <c r="A365" s="1"/>
      <c r="B365" s="1"/>
      <c r="C365" s="1"/>
      <c r="E365" s="6"/>
    </row>
    <row r="366" spans="1:5" ht="15.75" customHeight="1">
      <c r="A366" s="1"/>
      <c r="B366" s="1"/>
      <c r="C366" s="1"/>
      <c r="E366" s="6"/>
    </row>
    <row r="367" spans="1:5" ht="15.75" customHeight="1">
      <c r="A367" s="1"/>
      <c r="B367" s="1"/>
      <c r="C367" s="1"/>
      <c r="E367" s="6"/>
    </row>
    <row r="368" spans="1:5" ht="15.75" customHeight="1">
      <c r="A368" s="1"/>
      <c r="B368" s="1"/>
      <c r="C368" s="1"/>
      <c r="E368" s="6"/>
    </row>
    <row r="369" spans="1:5" ht="15.75" customHeight="1">
      <c r="A369" s="1"/>
      <c r="B369" s="1"/>
      <c r="C369" s="1"/>
      <c r="E369" s="6"/>
    </row>
    <row r="370" spans="1:5" ht="15.75" customHeight="1">
      <c r="A370" s="1"/>
      <c r="B370" s="1"/>
      <c r="C370" s="1"/>
      <c r="E370" s="6"/>
    </row>
    <row r="371" spans="1:5" ht="15.75" customHeight="1">
      <c r="A371" s="1"/>
      <c r="B371" s="1"/>
      <c r="C371" s="1"/>
      <c r="E371" s="6"/>
    </row>
    <row r="372" spans="1:5" ht="15.75" customHeight="1">
      <c r="A372" s="1"/>
      <c r="B372" s="1"/>
      <c r="C372" s="1"/>
      <c r="E372" s="6"/>
    </row>
    <row r="373" spans="1:5" ht="15.75" customHeight="1">
      <c r="A373" s="1"/>
      <c r="B373" s="1"/>
      <c r="C373" s="1"/>
      <c r="E373" s="6"/>
    </row>
    <row r="374" spans="1:5" ht="15.75" customHeight="1">
      <c r="A374" s="1"/>
      <c r="B374" s="1"/>
      <c r="C374" s="1"/>
      <c r="E374" s="6"/>
    </row>
    <row r="375" spans="1:5" ht="15.75" customHeight="1">
      <c r="A375" s="1"/>
      <c r="B375" s="1"/>
      <c r="C375" s="1"/>
      <c r="E375" s="6"/>
    </row>
    <row r="376" spans="1:5" ht="15.75" customHeight="1">
      <c r="A376" s="1"/>
      <c r="B376" s="1"/>
      <c r="C376" s="1"/>
      <c r="E376" s="6"/>
    </row>
    <row r="377" spans="1:5" ht="15.75" customHeight="1">
      <c r="A377" s="1"/>
      <c r="B377" s="1"/>
      <c r="C377" s="1"/>
      <c r="E377" s="6"/>
    </row>
    <row r="378" spans="1:5" ht="15.75" customHeight="1">
      <c r="A378" s="1"/>
      <c r="B378" s="1"/>
      <c r="C378" s="1"/>
      <c r="E378" s="6"/>
    </row>
    <row r="379" spans="1:5" ht="15.75" customHeight="1">
      <c r="A379" s="1"/>
      <c r="B379" s="1"/>
      <c r="C379" s="1"/>
      <c r="E379" s="6"/>
    </row>
    <row r="380" spans="1:5" ht="15.75" customHeight="1">
      <c r="A380" s="1"/>
      <c r="B380" s="1"/>
      <c r="C380" s="1"/>
      <c r="E380" s="6"/>
    </row>
    <row r="381" spans="1:5" ht="15.75" customHeight="1">
      <c r="A381" s="1"/>
      <c r="B381" s="1"/>
      <c r="C381" s="1"/>
      <c r="E381" s="6"/>
    </row>
    <row r="382" spans="1:5" ht="15.75" customHeight="1">
      <c r="A382" s="1"/>
      <c r="B382" s="1"/>
      <c r="C382" s="1"/>
      <c r="E382" s="6"/>
    </row>
    <row r="383" spans="1:5" ht="15.75" customHeight="1">
      <c r="A383" s="1"/>
      <c r="B383" s="1"/>
      <c r="C383" s="1"/>
      <c r="E383" s="6"/>
    </row>
    <row r="384" spans="1:5" ht="15.75" customHeight="1">
      <c r="A384" s="1"/>
      <c r="B384" s="1"/>
      <c r="C384" s="1"/>
      <c r="E384" s="6"/>
    </row>
    <row r="385" spans="1:5" ht="15.75" customHeight="1">
      <c r="A385" s="1"/>
      <c r="B385" s="1"/>
      <c r="C385" s="1"/>
      <c r="E385" s="6"/>
    </row>
    <row r="386" spans="1:5" ht="15.75" customHeight="1">
      <c r="A386" s="1"/>
      <c r="B386" s="1"/>
      <c r="C386" s="1"/>
      <c r="E386" s="6"/>
    </row>
    <row r="387" spans="1:5" ht="15.75" customHeight="1">
      <c r="A387" s="1"/>
      <c r="B387" s="1"/>
      <c r="C387" s="1"/>
      <c r="E387" s="6"/>
    </row>
    <row r="388" spans="1:5" ht="15.75" customHeight="1">
      <c r="A388" s="1"/>
      <c r="B388" s="1"/>
      <c r="C388" s="1"/>
      <c r="E388" s="6"/>
    </row>
    <row r="389" spans="1:5" ht="15.75" customHeight="1">
      <c r="A389" s="1"/>
      <c r="B389" s="1"/>
      <c r="C389" s="1"/>
      <c r="E389" s="6"/>
    </row>
    <row r="390" spans="1:5" ht="15.75" customHeight="1">
      <c r="A390" s="1"/>
      <c r="B390" s="1"/>
      <c r="C390" s="1"/>
      <c r="E390" s="6"/>
    </row>
    <row r="391" spans="1:5" ht="15.75" customHeight="1">
      <c r="A391" s="1"/>
      <c r="B391" s="1"/>
      <c r="C391" s="1"/>
      <c r="E391" s="6"/>
    </row>
    <row r="392" spans="1:5" ht="15.75" customHeight="1">
      <c r="A392" s="1"/>
      <c r="B392" s="1"/>
      <c r="C392" s="1"/>
      <c r="E392" s="6"/>
    </row>
    <row r="393" spans="1:5" ht="15.75" customHeight="1">
      <c r="A393" s="1"/>
      <c r="B393" s="1"/>
      <c r="C393" s="1"/>
      <c r="E393" s="6"/>
    </row>
    <row r="394" spans="1:5" ht="15.75" customHeight="1">
      <c r="A394" s="1"/>
      <c r="B394" s="1"/>
      <c r="C394" s="1"/>
      <c r="E394" s="6"/>
    </row>
    <row r="395" spans="1:5" ht="15.75" customHeight="1">
      <c r="A395" s="1"/>
      <c r="B395" s="1"/>
      <c r="C395" s="1"/>
      <c r="E395" s="6"/>
    </row>
    <row r="396" spans="1:5" ht="15.75" customHeight="1">
      <c r="A396" s="1"/>
      <c r="B396" s="1"/>
      <c r="C396" s="1"/>
      <c r="E396" s="6"/>
    </row>
    <row r="397" spans="1:5" ht="15.75" customHeight="1">
      <c r="A397" s="1"/>
      <c r="B397" s="1"/>
      <c r="C397" s="1"/>
      <c r="E397" s="6"/>
    </row>
    <row r="398" spans="1:5" ht="15.75" customHeight="1">
      <c r="A398" s="1"/>
      <c r="B398" s="1"/>
      <c r="C398" s="1"/>
      <c r="E398" s="6"/>
    </row>
    <row r="399" spans="1:5" ht="15.75" customHeight="1">
      <c r="A399" s="1"/>
      <c r="B399" s="1"/>
      <c r="C399" s="1"/>
      <c r="E399" s="6"/>
    </row>
    <row r="400" spans="1:5" ht="15.75" customHeight="1">
      <c r="A400" s="1"/>
      <c r="B400" s="1"/>
      <c r="C400" s="1"/>
      <c r="E400" s="6"/>
    </row>
    <row r="401" spans="1:5" ht="15.75" customHeight="1">
      <c r="A401" s="1"/>
      <c r="B401" s="1"/>
      <c r="C401" s="1"/>
      <c r="E401" s="6"/>
    </row>
    <row r="402" spans="1:5" ht="15.75" customHeight="1">
      <c r="A402" s="1"/>
      <c r="B402" s="1"/>
      <c r="C402" s="1"/>
      <c r="E402" s="6"/>
    </row>
    <row r="403" spans="1:5" ht="15.75" customHeight="1">
      <c r="A403" s="1"/>
      <c r="B403" s="1"/>
      <c r="C403" s="1"/>
      <c r="E403" s="6"/>
    </row>
    <row r="404" spans="1:5" ht="15.75" customHeight="1">
      <c r="A404" s="1"/>
      <c r="B404" s="1"/>
      <c r="C404" s="1"/>
      <c r="E404" s="6"/>
    </row>
    <row r="405" spans="1:5" ht="15.75" customHeight="1">
      <c r="A405" s="1"/>
      <c r="B405" s="1"/>
      <c r="C405" s="1"/>
      <c r="E405" s="6"/>
    </row>
    <row r="406" spans="1:5" ht="15.75" customHeight="1">
      <c r="A406" s="1"/>
      <c r="B406" s="1"/>
      <c r="C406" s="1"/>
      <c r="E406" s="6"/>
    </row>
    <row r="407" spans="1:5" ht="15.75" customHeight="1">
      <c r="A407" s="1"/>
      <c r="B407" s="1"/>
      <c r="C407" s="1"/>
      <c r="E407" s="6"/>
    </row>
    <row r="408" spans="1:5" ht="15.75" customHeight="1">
      <c r="A408" s="1"/>
      <c r="B408" s="1"/>
      <c r="C408" s="1"/>
      <c r="E408" s="6"/>
    </row>
    <row r="409" spans="1:5" ht="15.75" customHeight="1">
      <c r="A409" s="1"/>
      <c r="B409" s="1"/>
      <c r="C409" s="1"/>
      <c r="E409" s="6"/>
    </row>
    <row r="410" spans="1:5" ht="15.75" customHeight="1">
      <c r="A410" s="1"/>
      <c r="B410" s="1"/>
      <c r="C410" s="1"/>
      <c r="E410" s="6"/>
    </row>
    <row r="411" spans="1:5" ht="15.75" customHeight="1">
      <c r="A411" s="1"/>
      <c r="B411" s="1"/>
      <c r="C411" s="1"/>
      <c r="E411" s="6"/>
    </row>
    <row r="412" spans="1:5" ht="15.75" customHeight="1">
      <c r="A412" s="1"/>
      <c r="B412" s="1"/>
      <c r="C412" s="1"/>
      <c r="E412" s="6"/>
    </row>
    <row r="413" spans="1:5" ht="15.75" customHeight="1">
      <c r="A413" s="1"/>
      <c r="B413" s="1"/>
      <c r="C413" s="1"/>
      <c r="E413" s="6"/>
    </row>
    <row r="414" spans="1:5" ht="15.75" customHeight="1">
      <c r="A414" s="1"/>
      <c r="B414" s="1"/>
      <c r="C414" s="1"/>
      <c r="E414" s="6"/>
    </row>
    <row r="415" spans="1:5" ht="15.75" customHeight="1">
      <c r="A415" s="1"/>
      <c r="B415" s="1"/>
      <c r="C415" s="1"/>
      <c r="E415" s="6"/>
    </row>
    <row r="416" spans="1:5" ht="15.75" customHeight="1">
      <c r="A416" s="1"/>
      <c r="B416" s="1"/>
      <c r="C416" s="1"/>
      <c r="E416" s="6"/>
    </row>
    <row r="417" spans="1:5" ht="15.75" customHeight="1">
      <c r="A417" s="1"/>
      <c r="B417" s="1"/>
      <c r="C417" s="1"/>
      <c r="E417" s="6"/>
    </row>
    <row r="418" spans="1:5" ht="15.75" customHeight="1">
      <c r="A418" s="1"/>
      <c r="B418" s="1"/>
      <c r="C418" s="1"/>
      <c r="E418" s="6"/>
    </row>
    <row r="419" spans="1:5" ht="15.75" customHeight="1">
      <c r="A419" s="1"/>
      <c r="B419" s="1"/>
      <c r="C419" s="1"/>
      <c r="E419" s="6"/>
    </row>
    <row r="420" spans="1:5" ht="15.75" customHeight="1">
      <c r="A420" s="1"/>
      <c r="B420" s="1"/>
      <c r="C420" s="1"/>
      <c r="E420" s="6"/>
    </row>
    <row r="421" spans="1:5" ht="15.75" customHeight="1">
      <c r="A421" s="1"/>
      <c r="B421" s="1"/>
      <c r="C421" s="1"/>
      <c r="E421" s="6"/>
    </row>
    <row r="422" spans="1:5" ht="15.75" customHeight="1">
      <c r="A422" s="1"/>
      <c r="B422" s="1"/>
      <c r="C422" s="1"/>
      <c r="E422" s="6"/>
    </row>
    <row r="423" spans="1:5" ht="15.75" customHeight="1">
      <c r="A423" s="1"/>
      <c r="B423" s="1"/>
      <c r="C423" s="1"/>
      <c r="E423" s="6"/>
    </row>
    <row r="424" spans="1:5" ht="15.75" customHeight="1">
      <c r="A424" s="1"/>
      <c r="B424" s="1"/>
      <c r="C424" s="1"/>
      <c r="E424" s="6"/>
    </row>
    <row r="425" spans="1:5" ht="15.75" customHeight="1">
      <c r="A425" s="1"/>
      <c r="B425" s="1"/>
      <c r="C425" s="1"/>
      <c r="E425" s="6"/>
    </row>
    <row r="426" spans="1:5" ht="15.75" customHeight="1">
      <c r="A426" s="1"/>
      <c r="B426" s="1"/>
      <c r="C426" s="1"/>
      <c r="E426" s="6"/>
    </row>
    <row r="427" spans="1:5" ht="15.75" customHeight="1">
      <c r="A427" s="1"/>
      <c r="B427" s="1"/>
      <c r="C427" s="1"/>
      <c r="E427" s="6"/>
    </row>
    <row r="428" spans="1:5" ht="15.75" customHeight="1">
      <c r="A428" s="1"/>
      <c r="B428" s="1"/>
      <c r="C428" s="1"/>
      <c r="E428" s="6"/>
    </row>
    <row r="429" spans="1:5" ht="15.75" customHeight="1">
      <c r="A429" s="1"/>
      <c r="B429" s="1"/>
      <c r="C429" s="1"/>
      <c r="E429" s="6"/>
    </row>
    <row r="430" spans="1:5" ht="15.75" customHeight="1">
      <c r="A430" s="1"/>
      <c r="B430" s="1"/>
      <c r="C430" s="1"/>
      <c r="E430" s="6"/>
    </row>
    <row r="431" spans="1:5" ht="15.75" customHeight="1">
      <c r="A431" s="1"/>
      <c r="B431" s="1"/>
      <c r="C431" s="1"/>
      <c r="E431" s="6"/>
    </row>
    <row r="432" spans="1:5" ht="15.75" customHeight="1">
      <c r="A432" s="1"/>
      <c r="B432" s="1"/>
      <c r="C432" s="1"/>
      <c r="E432" s="6"/>
    </row>
    <row r="433" spans="1:5" ht="15.75" customHeight="1">
      <c r="A433" s="1"/>
      <c r="B433" s="1"/>
      <c r="C433" s="1"/>
      <c r="E433" s="6"/>
    </row>
    <row r="434" spans="1:5" ht="15.75" customHeight="1">
      <c r="A434" s="1"/>
      <c r="B434" s="1"/>
      <c r="C434" s="1"/>
      <c r="E434" s="6"/>
    </row>
    <row r="435" spans="1:5" ht="15.75" customHeight="1">
      <c r="A435" s="1"/>
      <c r="B435" s="1"/>
      <c r="C435" s="1"/>
      <c r="E435" s="6"/>
    </row>
    <row r="436" spans="1:5" ht="15.75" customHeight="1">
      <c r="A436" s="1"/>
      <c r="B436" s="1"/>
      <c r="C436" s="1"/>
      <c r="E436" s="6"/>
    </row>
    <row r="437" spans="1:5" ht="15.75" customHeight="1">
      <c r="A437" s="1"/>
      <c r="B437" s="1"/>
      <c r="C437" s="1"/>
      <c r="E437" s="6"/>
    </row>
    <row r="438" spans="1:5" ht="15.75" customHeight="1">
      <c r="A438" s="1"/>
      <c r="B438" s="1"/>
      <c r="C438" s="1"/>
      <c r="E438" s="6"/>
    </row>
    <row r="439" spans="1:5" ht="15.75" customHeight="1">
      <c r="A439" s="1"/>
      <c r="B439" s="1"/>
      <c r="C439" s="1"/>
      <c r="E439" s="6"/>
    </row>
    <row r="440" spans="1:5" ht="15.75" customHeight="1">
      <c r="A440" s="1"/>
      <c r="B440" s="1"/>
      <c r="C440" s="1"/>
      <c r="E440" s="6"/>
    </row>
    <row r="441" spans="1:5" ht="15.75" customHeight="1">
      <c r="A441" s="1"/>
      <c r="B441" s="1"/>
      <c r="C441" s="1"/>
      <c r="E441" s="6"/>
    </row>
    <row r="442" spans="1:5" ht="15.75" customHeight="1">
      <c r="A442" s="1"/>
      <c r="B442" s="1"/>
      <c r="C442" s="1"/>
      <c r="E442" s="6"/>
    </row>
    <row r="443" spans="1:5" ht="15.75" customHeight="1">
      <c r="A443" s="1"/>
      <c r="B443" s="1"/>
      <c r="C443" s="1"/>
      <c r="E443" s="6"/>
    </row>
    <row r="444" spans="1:5" ht="15.75" customHeight="1">
      <c r="A444" s="1"/>
      <c r="B444" s="1"/>
      <c r="C444" s="1"/>
      <c r="E444" s="6"/>
    </row>
    <row r="445" spans="1:5" ht="15.75" customHeight="1">
      <c r="A445" s="1"/>
      <c r="B445" s="1"/>
      <c r="C445" s="1"/>
      <c r="E445" s="6"/>
    </row>
    <row r="446" spans="1:5" ht="15.75" customHeight="1">
      <c r="A446" s="1"/>
      <c r="B446" s="1"/>
      <c r="C446" s="1"/>
      <c r="E446" s="6"/>
    </row>
    <row r="447" spans="1:5" ht="15.75" customHeight="1">
      <c r="A447" s="1"/>
      <c r="B447" s="1"/>
      <c r="C447" s="1"/>
      <c r="E447" s="6"/>
    </row>
    <row r="448" spans="1:5" ht="15.75" customHeight="1">
      <c r="A448" s="1"/>
      <c r="B448" s="1"/>
      <c r="C448" s="1"/>
      <c r="E448" s="6"/>
    </row>
    <row r="449" spans="1:5" ht="15.75" customHeight="1">
      <c r="A449" s="1"/>
      <c r="B449" s="1"/>
      <c r="C449" s="1"/>
      <c r="E449" s="6"/>
    </row>
    <row r="450" spans="1:5" ht="15.75" customHeight="1">
      <c r="A450" s="1"/>
      <c r="B450" s="1"/>
      <c r="C450" s="1"/>
      <c r="E450" s="6"/>
    </row>
    <row r="451" spans="1:5" ht="15.75" customHeight="1">
      <c r="A451" s="1"/>
      <c r="B451" s="1"/>
      <c r="C451" s="1"/>
      <c r="E451" s="6"/>
    </row>
    <row r="452" spans="1:5" ht="15.75" customHeight="1">
      <c r="A452" s="1"/>
      <c r="B452" s="1"/>
      <c r="C452" s="1"/>
      <c r="E452" s="6"/>
    </row>
    <row r="453" spans="1:5" ht="15.75" customHeight="1">
      <c r="A453" s="1"/>
      <c r="B453" s="1"/>
      <c r="C453" s="1"/>
      <c r="E453" s="6"/>
    </row>
    <row r="454" spans="1:5" ht="15.75" customHeight="1">
      <c r="A454" s="1"/>
      <c r="B454" s="1"/>
      <c r="C454" s="1"/>
      <c r="E454" s="6"/>
    </row>
    <row r="455" spans="1:5" ht="15.75" customHeight="1">
      <c r="A455" s="1"/>
      <c r="B455" s="1"/>
      <c r="C455" s="1"/>
      <c r="E455" s="6"/>
    </row>
    <row r="456" spans="1:5" ht="15.75" customHeight="1">
      <c r="A456" s="1"/>
      <c r="B456" s="1"/>
      <c r="C456" s="1"/>
      <c r="E456" s="6"/>
    </row>
    <row r="457" spans="1:5" ht="15.75" customHeight="1">
      <c r="A457" s="1"/>
      <c r="B457" s="1"/>
      <c r="C457" s="1"/>
      <c r="E457" s="6"/>
    </row>
    <row r="458" spans="1:5" ht="15.75" customHeight="1">
      <c r="A458" s="1"/>
      <c r="B458" s="1"/>
      <c r="C458" s="1"/>
      <c r="E458" s="6"/>
    </row>
    <row r="459" spans="1:5" ht="15.75" customHeight="1">
      <c r="A459" s="1"/>
      <c r="B459" s="1"/>
      <c r="C459" s="1"/>
      <c r="E459" s="6"/>
    </row>
    <row r="460" spans="1:5" ht="15.75" customHeight="1">
      <c r="A460" s="1"/>
      <c r="B460" s="1"/>
      <c r="C460" s="1"/>
      <c r="E460" s="6"/>
    </row>
    <row r="461" spans="1:5" ht="15.75" customHeight="1">
      <c r="A461" s="1"/>
      <c r="B461" s="1"/>
      <c r="C461" s="1"/>
      <c r="E461" s="6"/>
    </row>
    <row r="462" spans="1:5" ht="15.75" customHeight="1">
      <c r="A462" s="1"/>
      <c r="B462" s="1"/>
      <c r="C462" s="1"/>
      <c r="E462" s="6"/>
    </row>
    <row r="463" spans="1:5" ht="15.75" customHeight="1">
      <c r="A463" s="1"/>
      <c r="B463" s="1"/>
      <c r="C463" s="1"/>
      <c r="E463" s="6"/>
    </row>
    <row r="464" spans="1:5" ht="15.75" customHeight="1">
      <c r="A464" s="1"/>
      <c r="B464" s="1"/>
      <c r="C464" s="1"/>
      <c r="E464" s="6"/>
    </row>
    <row r="465" spans="1:5" ht="15.75" customHeight="1">
      <c r="A465" s="1"/>
      <c r="B465" s="1"/>
      <c r="C465" s="1"/>
      <c r="E465" s="6"/>
    </row>
    <row r="466" spans="1:5" ht="15.75" customHeight="1">
      <c r="A466" s="1"/>
      <c r="B466" s="1"/>
      <c r="C466" s="1"/>
      <c r="E466" s="6"/>
    </row>
    <row r="467" spans="1:5" ht="15.75" customHeight="1">
      <c r="A467" s="1"/>
      <c r="B467" s="1"/>
      <c r="C467" s="1"/>
      <c r="E467" s="6"/>
    </row>
    <row r="468" spans="1:5" ht="15.75" customHeight="1">
      <c r="A468" s="1"/>
      <c r="B468" s="1"/>
      <c r="C468" s="1"/>
      <c r="E468" s="6"/>
    </row>
    <row r="469" spans="1:5" ht="15.75" customHeight="1">
      <c r="A469" s="1"/>
      <c r="B469" s="1"/>
      <c r="C469" s="1"/>
      <c r="E469" s="6"/>
    </row>
    <row r="470" spans="1:5" ht="15.75" customHeight="1">
      <c r="A470" s="1"/>
      <c r="B470" s="1"/>
      <c r="C470" s="1"/>
      <c r="E470" s="6"/>
    </row>
    <row r="471" spans="1:5" ht="15.75" customHeight="1">
      <c r="A471" s="1"/>
      <c r="B471" s="1"/>
      <c r="C471" s="1"/>
      <c r="E471" s="6"/>
    </row>
    <row r="472" spans="1:5" ht="15.75" customHeight="1">
      <c r="A472" s="1"/>
      <c r="B472" s="1"/>
      <c r="C472" s="1"/>
      <c r="E472" s="6"/>
    </row>
    <row r="473" spans="1:5" ht="15.75" customHeight="1">
      <c r="A473" s="1"/>
      <c r="B473" s="1"/>
      <c r="C473" s="1"/>
      <c r="E473" s="6"/>
    </row>
    <row r="474" spans="1:5" ht="15.75" customHeight="1">
      <c r="A474" s="1"/>
      <c r="B474" s="1"/>
      <c r="C474" s="1"/>
      <c r="E474" s="6"/>
    </row>
    <row r="475" spans="1:5" ht="15.75" customHeight="1">
      <c r="A475" s="1"/>
      <c r="B475" s="1"/>
      <c r="C475" s="1"/>
      <c r="E475" s="6"/>
    </row>
    <row r="476" spans="1:5" ht="15.75" customHeight="1">
      <c r="A476" s="1"/>
      <c r="B476" s="1"/>
      <c r="C476" s="1"/>
      <c r="E476" s="6"/>
    </row>
    <row r="477" spans="1:5" ht="15.75" customHeight="1">
      <c r="A477" s="1"/>
      <c r="B477" s="1"/>
      <c r="C477" s="1"/>
      <c r="E477" s="6"/>
    </row>
    <row r="478" spans="1:5" ht="15.75" customHeight="1">
      <c r="A478" s="1"/>
      <c r="B478" s="1"/>
      <c r="C478" s="1"/>
      <c r="E478" s="6"/>
    </row>
    <row r="479" spans="1:5" ht="15.75" customHeight="1">
      <c r="A479" s="1"/>
      <c r="B479" s="1"/>
      <c r="C479" s="1"/>
      <c r="E479" s="6"/>
    </row>
    <row r="480" spans="1:5" ht="15.75" customHeight="1">
      <c r="A480" s="1"/>
      <c r="B480" s="1"/>
      <c r="C480" s="1"/>
      <c r="E480" s="6"/>
    </row>
    <row r="481" spans="1:5" ht="15.75" customHeight="1">
      <c r="A481" s="1"/>
      <c r="B481" s="1"/>
      <c r="C481" s="1"/>
      <c r="E481" s="6"/>
    </row>
    <row r="482" spans="1:5" ht="15.75" customHeight="1">
      <c r="A482" s="1"/>
      <c r="B482" s="1"/>
      <c r="C482" s="1"/>
      <c r="E482" s="6"/>
    </row>
    <row r="483" spans="1:5" ht="15.75" customHeight="1">
      <c r="A483" s="1"/>
      <c r="B483" s="1"/>
      <c r="C483" s="1"/>
      <c r="E483" s="6"/>
    </row>
    <row r="484" spans="1:5" ht="15.75" customHeight="1">
      <c r="A484" s="1"/>
      <c r="B484" s="1"/>
      <c r="C484" s="1"/>
      <c r="E484" s="6"/>
    </row>
    <row r="485" spans="1:5" ht="15.75" customHeight="1">
      <c r="A485" s="1"/>
      <c r="B485" s="1"/>
      <c r="C485" s="1"/>
      <c r="E485" s="6"/>
    </row>
    <row r="486" spans="1:5" ht="15.75" customHeight="1">
      <c r="A486" s="1"/>
      <c r="B486" s="1"/>
      <c r="C486" s="1"/>
      <c r="E486" s="6"/>
    </row>
    <row r="487" spans="1:5" ht="15.75" customHeight="1">
      <c r="A487" s="1"/>
      <c r="B487" s="1"/>
      <c r="C487" s="1"/>
      <c r="E487" s="6"/>
    </row>
    <row r="488" spans="1:5" ht="15.75" customHeight="1">
      <c r="A488" s="1"/>
      <c r="B488" s="1"/>
      <c r="C488" s="1"/>
      <c r="E488" s="6"/>
    </row>
    <row r="489" spans="1:5" ht="15.75" customHeight="1">
      <c r="A489" s="1"/>
      <c r="B489" s="1"/>
      <c r="C489" s="1"/>
      <c r="E489" s="6"/>
    </row>
    <row r="490" spans="1:5" ht="15.75" customHeight="1">
      <c r="A490" s="1"/>
      <c r="B490" s="1"/>
      <c r="C490" s="1"/>
      <c r="E490" s="6"/>
    </row>
    <row r="491" spans="1:5" ht="15.75" customHeight="1">
      <c r="A491" s="1"/>
      <c r="B491" s="1"/>
      <c r="C491" s="1"/>
      <c r="E491" s="6"/>
    </row>
    <row r="492" spans="1:5" ht="15.75" customHeight="1">
      <c r="A492" s="1"/>
      <c r="B492" s="1"/>
      <c r="C492" s="1"/>
      <c r="E492" s="6"/>
    </row>
    <row r="493" spans="1:5" ht="15.75" customHeight="1">
      <c r="A493" s="1"/>
      <c r="B493" s="1"/>
      <c r="C493" s="1"/>
      <c r="E493" s="6"/>
    </row>
    <row r="494" spans="1:5" ht="15.75" customHeight="1">
      <c r="A494" s="1"/>
      <c r="B494" s="1"/>
      <c r="C494" s="1"/>
      <c r="E494" s="6"/>
    </row>
    <row r="495" spans="1:5" ht="15.75" customHeight="1">
      <c r="A495" s="1"/>
      <c r="B495" s="1"/>
      <c r="C495" s="1"/>
      <c r="E495" s="6"/>
    </row>
    <row r="496" spans="1:5" ht="15.75" customHeight="1">
      <c r="A496" s="1"/>
      <c r="B496" s="1"/>
      <c r="C496" s="1"/>
      <c r="E496" s="6"/>
    </row>
    <row r="497" spans="1:5" ht="15.75" customHeight="1">
      <c r="A497" s="1"/>
      <c r="B497" s="1"/>
      <c r="C497" s="1"/>
      <c r="E497" s="6"/>
    </row>
    <row r="498" spans="1:5" ht="15.75" customHeight="1">
      <c r="A498" s="1"/>
      <c r="B498" s="1"/>
      <c r="C498" s="1"/>
      <c r="E498" s="6"/>
    </row>
    <row r="499" spans="1:5" ht="15.75" customHeight="1">
      <c r="A499" s="1"/>
      <c r="B499" s="1"/>
      <c r="C499" s="1"/>
      <c r="E499" s="6"/>
    </row>
    <row r="500" spans="1:5" ht="15.75" customHeight="1">
      <c r="A500" s="1"/>
      <c r="B500" s="1"/>
      <c r="C500" s="1"/>
      <c r="E500" s="6"/>
    </row>
    <row r="501" spans="1:5" ht="15.75" customHeight="1">
      <c r="A501" s="1"/>
      <c r="B501" s="1"/>
      <c r="C501" s="1"/>
      <c r="E501" s="6"/>
    </row>
    <row r="502" spans="1:5" ht="15.75" customHeight="1">
      <c r="A502" s="1"/>
      <c r="B502" s="1"/>
      <c r="C502" s="1"/>
      <c r="E502" s="6"/>
    </row>
    <row r="503" spans="1:5" ht="15.75" customHeight="1">
      <c r="A503" s="1"/>
      <c r="B503" s="1"/>
      <c r="C503" s="1"/>
      <c r="E503" s="6"/>
    </row>
    <row r="504" spans="1:5" ht="15.75" customHeight="1">
      <c r="A504" s="1"/>
      <c r="B504" s="1"/>
      <c r="C504" s="1"/>
      <c r="E504" s="6"/>
    </row>
    <row r="505" spans="1:5" ht="15.75" customHeight="1">
      <c r="A505" s="1"/>
      <c r="B505" s="1"/>
      <c r="C505" s="1"/>
      <c r="E505" s="6"/>
    </row>
    <row r="506" spans="1:5" ht="15.75" customHeight="1">
      <c r="A506" s="1"/>
      <c r="B506" s="1"/>
      <c r="C506" s="1"/>
      <c r="E506" s="6"/>
    </row>
    <row r="507" spans="1:5" ht="15.75" customHeight="1">
      <c r="A507" s="1"/>
      <c r="B507" s="1"/>
      <c r="C507" s="1"/>
      <c r="E507" s="6"/>
    </row>
    <row r="508" spans="1:5" ht="15.75" customHeight="1">
      <c r="A508" s="1"/>
      <c r="B508" s="1"/>
      <c r="C508" s="1"/>
      <c r="E508" s="6"/>
    </row>
    <row r="509" spans="1:5" ht="15.75" customHeight="1">
      <c r="A509" s="1"/>
      <c r="B509" s="1"/>
      <c r="C509" s="1"/>
      <c r="E509" s="6"/>
    </row>
    <row r="510" spans="1:5" ht="15.75" customHeight="1">
      <c r="A510" s="1"/>
      <c r="B510" s="1"/>
      <c r="C510" s="1"/>
      <c r="E510" s="6"/>
    </row>
    <row r="511" spans="1:5" ht="15.75" customHeight="1">
      <c r="A511" s="1"/>
      <c r="B511" s="1"/>
      <c r="C511" s="1"/>
      <c r="E511" s="6"/>
    </row>
    <row r="512" spans="1:5" ht="15.75" customHeight="1">
      <c r="A512" s="1"/>
      <c r="B512" s="1"/>
      <c r="C512" s="1"/>
      <c r="E512" s="6"/>
    </row>
    <row r="513" spans="1:5" ht="15.75" customHeight="1">
      <c r="A513" s="1"/>
      <c r="B513" s="1"/>
      <c r="C513" s="1"/>
      <c r="E513" s="6"/>
    </row>
    <row r="514" spans="1:5" ht="15.75" customHeight="1">
      <c r="A514" s="1"/>
      <c r="B514" s="1"/>
      <c r="C514" s="1"/>
      <c r="E514" s="6"/>
    </row>
    <row r="515" spans="1:5" ht="15.75" customHeight="1">
      <c r="A515" s="1"/>
      <c r="B515" s="1"/>
      <c r="C515" s="1"/>
      <c r="E515" s="6"/>
    </row>
    <row r="516" spans="1:5" ht="15.75" customHeight="1">
      <c r="A516" s="1"/>
      <c r="B516" s="1"/>
      <c r="C516" s="1"/>
      <c r="E516" s="6"/>
    </row>
    <row r="517" spans="1:5" ht="15.75" customHeight="1">
      <c r="A517" s="1"/>
      <c r="B517" s="1"/>
      <c r="C517" s="1"/>
      <c r="E517" s="6"/>
    </row>
    <row r="518" spans="1:5" ht="15.75" customHeight="1">
      <c r="A518" s="1"/>
      <c r="B518" s="1"/>
      <c r="C518" s="1"/>
      <c r="E518" s="6"/>
    </row>
    <row r="519" spans="1:5" ht="15.75" customHeight="1">
      <c r="A519" s="1"/>
      <c r="B519" s="1"/>
      <c r="C519" s="1"/>
      <c r="E519" s="6"/>
    </row>
    <row r="520" spans="1:5" ht="15.75" customHeight="1">
      <c r="A520" s="1"/>
      <c r="B520" s="1"/>
      <c r="C520" s="1"/>
      <c r="E520" s="6"/>
    </row>
    <row r="521" spans="1:5" ht="15.75" customHeight="1">
      <c r="A521" s="1"/>
      <c r="B521" s="1"/>
      <c r="C521" s="1"/>
      <c r="E521" s="6"/>
    </row>
    <row r="522" spans="1:5" ht="15.75" customHeight="1">
      <c r="A522" s="1"/>
      <c r="B522" s="1"/>
      <c r="C522" s="1"/>
      <c r="E522" s="6"/>
    </row>
    <row r="523" spans="1:5" ht="15.75" customHeight="1">
      <c r="A523" s="1"/>
      <c r="B523" s="1"/>
      <c r="C523" s="1"/>
      <c r="E523" s="6"/>
    </row>
    <row r="524" spans="1:5" ht="15.75" customHeight="1">
      <c r="A524" s="1"/>
      <c r="B524" s="1"/>
      <c r="C524" s="1"/>
      <c r="E524" s="6"/>
    </row>
    <row r="525" spans="1:5" ht="15.75" customHeight="1">
      <c r="A525" s="1"/>
      <c r="B525" s="1"/>
      <c r="C525" s="1"/>
      <c r="E525" s="6"/>
    </row>
    <row r="526" spans="1:5" ht="15.75" customHeight="1">
      <c r="A526" s="1"/>
      <c r="B526" s="1"/>
      <c r="C526" s="1"/>
      <c r="E526" s="6"/>
    </row>
    <row r="527" spans="1:5" ht="15.75" customHeight="1">
      <c r="A527" s="1"/>
      <c r="B527" s="1"/>
      <c r="C527" s="1"/>
      <c r="E527" s="6"/>
    </row>
    <row r="528" spans="1:5" ht="15.75" customHeight="1">
      <c r="A528" s="1"/>
      <c r="B528" s="1"/>
      <c r="C528" s="1"/>
      <c r="E528" s="6"/>
    </row>
    <row r="529" spans="1:5" ht="15.75" customHeight="1">
      <c r="A529" s="1"/>
      <c r="B529" s="1"/>
      <c r="C529" s="1"/>
      <c r="E529" s="6"/>
    </row>
    <row r="530" spans="1:5" ht="15.75" customHeight="1">
      <c r="A530" s="1"/>
      <c r="B530" s="1"/>
      <c r="C530" s="1"/>
      <c r="E530" s="6"/>
    </row>
    <row r="531" spans="1:5" ht="15.75" customHeight="1">
      <c r="A531" s="1"/>
      <c r="B531" s="1"/>
      <c r="C531" s="1"/>
      <c r="E531" s="6"/>
    </row>
    <row r="532" spans="1:5" ht="15.75" customHeight="1">
      <c r="A532" s="1"/>
      <c r="B532" s="1"/>
      <c r="C532" s="1"/>
      <c r="E532" s="6"/>
    </row>
    <row r="533" spans="1:5" ht="15.75" customHeight="1">
      <c r="A533" s="1"/>
      <c r="B533" s="1"/>
      <c r="C533" s="1"/>
      <c r="E533" s="6"/>
    </row>
    <row r="534" spans="1:5" ht="15.75" customHeight="1">
      <c r="A534" s="1"/>
      <c r="B534" s="1"/>
      <c r="C534" s="1"/>
      <c r="E534" s="6"/>
    </row>
    <row r="535" spans="1:5" ht="15.75" customHeight="1">
      <c r="A535" s="1"/>
      <c r="B535" s="1"/>
      <c r="C535" s="1"/>
      <c r="E535" s="6"/>
    </row>
    <row r="536" spans="1:5" ht="15.75" customHeight="1">
      <c r="A536" s="1"/>
      <c r="B536" s="1"/>
      <c r="C536" s="1"/>
      <c r="E536" s="6"/>
    </row>
    <row r="537" spans="1:5" ht="15.75" customHeight="1">
      <c r="A537" s="1"/>
      <c r="B537" s="1"/>
      <c r="C537" s="1"/>
      <c r="E537" s="6"/>
    </row>
    <row r="538" spans="1:5" ht="15.75" customHeight="1">
      <c r="A538" s="1"/>
      <c r="B538" s="1"/>
      <c r="C538" s="1"/>
      <c r="E538" s="6"/>
    </row>
    <row r="539" spans="1:5" ht="15.75" customHeight="1">
      <c r="A539" s="1"/>
      <c r="B539" s="1"/>
      <c r="C539" s="1"/>
      <c r="E539" s="6"/>
    </row>
    <row r="540" spans="1:5" ht="15.75" customHeight="1">
      <c r="A540" s="1"/>
      <c r="B540" s="1"/>
      <c r="C540" s="1"/>
      <c r="E540" s="6"/>
    </row>
    <row r="541" spans="1:5" ht="15.75" customHeight="1">
      <c r="A541" s="1"/>
      <c r="B541" s="1"/>
      <c r="C541" s="1"/>
      <c r="E541" s="6"/>
    </row>
    <row r="542" spans="1:5" ht="15.75" customHeight="1">
      <c r="A542" s="1"/>
      <c r="B542" s="1"/>
      <c r="C542" s="1"/>
      <c r="E542" s="6"/>
    </row>
    <row r="543" spans="1:5" ht="15.75" customHeight="1">
      <c r="A543" s="1"/>
      <c r="B543" s="1"/>
      <c r="C543" s="1"/>
      <c r="E543" s="6"/>
    </row>
    <row r="544" spans="1:5" ht="15.75" customHeight="1">
      <c r="A544" s="1"/>
      <c r="B544" s="1"/>
      <c r="C544" s="1"/>
      <c r="E544" s="6"/>
    </row>
    <row r="545" spans="1:5" ht="15.75" customHeight="1">
      <c r="A545" s="1"/>
      <c r="B545" s="1"/>
      <c r="C545" s="1"/>
      <c r="E545" s="6"/>
    </row>
    <row r="546" spans="1:5" ht="15.75" customHeight="1">
      <c r="A546" s="1"/>
      <c r="B546" s="1"/>
      <c r="C546" s="1"/>
      <c r="E546" s="6"/>
    </row>
    <row r="547" spans="1:5" ht="15.75" customHeight="1">
      <c r="A547" s="1"/>
      <c r="B547" s="1"/>
      <c r="C547" s="1"/>
      <c r="E547" s="6"/>
    </row>
    <row r="548" spans="1:5" ht="15.75" customHeight="1">
      <c r="A548" s="1"/>
      <c r="B548" s="1"/>
      <c r="C548" s="1"/>
      <c r="E548" s="6"/>
    </row>
    <row r="549" spans="1:5" ht="15.75" customHeight="1">
      <c r="A549" s="1"/>
      <c r="B549" s="1"/>
      <c r="C549" s="1"/>
      <c r="E549" s="6"/>
    </row>
    <row r="550" spans="1:5" ht="15.75" customHeight="1">
      <c r="A550" s="1"/>
      <c r="B550" s="1"/>
      <c r="C550" s="1"/>
      <c r="E550" s="6"/>
    </row>
    <row r="551" spans="1:5" ht="15.75" customHeight="1">
      <c r="A551" s="1"/>
      <c r="B551" s="1"/>
      <c r="C551" s="1"/>
      <c r="E551" s="6"/>
    </row>
    <row r="552" spans="1:5" ht="15.75" customHeight="1">
      <c r="A552" s="1"/>
      <c r="B552" s="1"/>
      <c r="C552" s="1"/>
      <c r="E552" s="6"/>
    </row>
    <row r="553" spans="1:5" ht="15.75" customHeight="1">
      <c r="A553" s="1"/>
      <c r="B553" s="1"/>
      <c r="C553" s="1"/>
      <c r="E553" s="6"/>
    </row>
    <row r="554" spans="1:5" ht="15.75" customHeight="1">
      <c r="A554" s="1"/>
      <c r="B554" s="1"/>
      <c r="C554" s="1"/>
      <c r="E554" s="6"/>
    </row>
    <row r="555" spans="1:5" ht="15.75" customHeight="1">
      <c r="A555" s="1"/>
      <c r="B555" s="1"/>
      <c r="C555" s="1"/>
      <c r="E555" s="6"/>
    </row>
    <row r="556" spans="1:5" ht="15.75" customHeight="1">
      <c r="A556" s="1"/>
      <c r="B556" s="1"/>
      <c r="C556" s="1"/>
      <c r="E556" s="6"/>
    </row>
    <row r="557" spans="1:5" ht="15.75" customHeight="1">
      <c r="A557" s="1"/>
      <c r="B557" s="1"/>
      <c r="C557" s="1"/>
      <c r="E557" s="6"/>
    </row>
    <row r="558" spans="1:5" ht="15.75" customHeight="1">
      <c r="A558" s="1"/>
      <c r="B558" s="1"/>
      <c r="C558" s="1"/>
      <c r="E558" s="6"/>
    </row>
    <row r="559" spans="1:5" ht="15.75" customHeight="1">
      <c r="A559" s="1"/>
      <c r="B559" s="1"/>
      <c r="C559" s="1"/>
      <c r="E559" s="6"/>
    </row>
    <row r="560" spans="1:5" ht="15.75" customHeight="1">
      <c r="A560" s="1"/>
      <c r="B560" s="1"/>
      <c r="C560" s="1"/>
      <c r="E560" s="6"/>
    </row>
    <row r="561" spans="1:5" ht="15.75" customHeight="1">
      <c r="A561" s="1"/>
      <c r="B561" s="1"/>
      <c r="C561" s="1"/>
      <c r="E561" s="6"/>
    </row>
    <row r="562" spans="1:5" ht="15.75" customHeight="1">
      <c r="A562" s="1"/>
      <c r="B562" s="1"/>
      <c r="C562" s="1"/>
      <c r="E562" s="6"/>
    </row>
    <row r="563" spans="1:5" ht="15.75" customHeight="1">
      <c r="A563" s="1"/>
      <c r="B563" s="1"/>
      <c r="C563" s="1"/>
      <c r="E563" s="6"/>
    </row>
    <row r="564" spans="1:5" ht="15.75" customHeight="1">
      <c r="A564" s="1"/>
      <c r="B564" s="1"/>
      <c r="C564" s="1"/>
      <c r="E564" s="6"/>
    </row>
    <row r="565" spans="1:5" ht="15.75" customHeight="1">
      <c r="A565" s="1"/>
      <c r="B565" s="1"/>
      <c r="C565" s="1"/>
      <c r="E565" s="6"/>
    </row>
    <row r="566" spans="1:5" ht="15.75" customHeight="1">
      <c r="A566" s="1"/>
      <c r="B566" s="1"/>
      <c r="C566" s="1"/>
      <c r="E566" s="6"/>
    </row>
    <row r="567" spans="1:5" ht="15.75" customHeight="1">
      <c r="A567" s="1"/>
      <c r="B567" s="1"/>
      <c r="C567" s="1"/>
      <c r="E567" s="6"/>
    </row>
    <row r="568" spans="1:5" ht="15.75" customHeight="1">
      <c r="A568" s="1"/>
      <c r="B568" s="1"/>
      <c r="C568" s="1"/>
      <c r="E568" s="6"/>
    </row>
    <row r="569" spans="1:5" ht="15.75" customHeight="1">
      <c r="A569" s="1"/>
      <c r="B569" s="1"/>
      <c r="C569" s="1"/>
      <c r="E569" s="6"/>
    </row>
    <row r="570" spans="1:5" ht="15.75" customHeight="1">
      <c r="A570" s="1"/>
      <c r="B570" s="1"/>
      <c r="C570" s="1"/>
      <c r="E570" s="6"/>
    </row>
    <row r="571" spans="1:5" ht="15.75" customHeight="1">
      <c r="A571" s="1"/>
      <c r="B571" s="1"/>
      <c r="C571" s="1"/>
      <c r="E571" s="6"/>
    </row>
    <row r="572" spans="1:5" ht="15.75" customHeight="1">
      <c r="A572" s="1"/>
      <c r="B572" s="1"/>
      <c r="C572" s="1"/>
      <c r="E572" s="6"/>
    </row>
    <row r="573" spans="1:5" ht="15.75" customHeight="1">
      <c r="A573" s="1"/>
      <c r="B573" s="1"/>
      <c r="C573" s="1"/>
      <c r="E573" s="6"/>
    </row>
    <row r="574" spans="1:5" ht="15.75" customHeight="1">
      <c r="A574" s="1"/>
      <c r="B574" s="1"/>
      <c r="C574" s="1"/>
      <c r="E574" s="6"/>
    </row>
    <row r="575" spans="1:5" ht="15.75" customHeight="1">
      <c r="A575" s="1"/>
      <c r="B575" s="1"/>
      <c r="C575" s="1"/>
      <c r="E575" s="6"/>
    </row>
    <row r="576" spans="1:5" ht="15.75" customHeight="1">
      <c r="A576" s="1"/>
      <c r="B576" s="1"/>
      <c r="C576" s="1"/>
      <c r="E576" s="6"/>
    </row>
    <row r="577" spans="1:5" ht="15.75" customHeight="1">
      <c r="A577" s="1"/>
      <c r="B577" s="1"/>
      <c r="C577" s="1"/>
      <c r="E577" s="6"/>
    </row>
    <row r="578" spans="1:5" ht="15.75" customHeight="1">
      <c r="A578" s="1"/>
      <c r="B578" s="1"/>
      <c r="C578" s="1"/>
      <c r="E578" s="6"/>
    </row>
    <row r="579" spans="1:5" ht="15.75" customHeight="1">
      <c r="A579" s="1"/>
      <c r="B579" s="1"/>
      <c r="C579" s="1"/>
      <c r="E579" s="6"/>
    </row>
    <row r="580" spans="1:5" ht="15.75" customHeight="1">
      <c r="A580" s="1"/>
      <c r="B580" s="1"/>
      <c r="C580" s="1"/>
      <c r="E580" s="6"/>
    </row>
    <row r="581" spans="1:5" ht="15.75" customHeight="1">
      <c r="A581" s="1"/>
      <c r="B581" s="1"/>
      <c r="C581" s="1"/>
      <c r="E581" s="6"/>
    </row>
    <row r="582" spans="1:5" ht="15.75" customHeight="1">
      <c r="A582" s="1"/>
      <c r="B582" s="1"/>
      <c r="C582" s="1"/>
      <c r="E582" s="6"/>
    </row>
    <row r="583" spans="1:5" ht="15.75" customHeight="1">
      <c r="A583" s="1"/>
      <c r="B583" s="1"/>
      <c r="C583" s="1"/>
      <c r="E583" s="6"/>
    </row>
    <row r="584" spans="1:5" ht="15.75" customHeight="1">
      <c r="A584" s="1"/>
      <c r="B584" s="1"/>
      <c r="C584" s="1"/>
      <c r="E584" s="6"/>
    </row>
    <row r="585" spans="1:5" ht="15.75" customHeight="1">
      <c r="A585" s="1"/>
      <c r="B585" s="1"/>
      <c r="C585" s="1"/>
      <c r="E585" s="6"/>
    </row>
    <row r="586" spans="1:5" ht="15.75" customHeight="1">
      <c r="A586" s="1"/>
      <c r="B586" s="1"/>
      <c r="C586" s="1"/>
      <c r="E586" s="6"/>
    </row>
    <row r="587" spans="1:5" ht="15.75" customHeight="1">
      <c r="A587" s="1"/>
      <c r="B587" s="1"/>
      <c r="C587" s="1"/>
      <c r="E587" s="6"/>
    </row>
    <row r="588" spans="1:5" ht="15.75" customHeight="1">
      <c r="A588" s="1"/>
      <c r="B588" s="1"/>
      <c r="C588" s="1"/>
      <c r="E588" s="6"/>
    </row>
    <row r="589" spans="1:5" ht="15.75" customHeight="1">
      <c r="A589" s="1"/>
      <c r="B589" s="1"/>
      <c r="C589" s="1"/>
      <c r="E589" s="6"/>
    </row>
    <row r="590" spans="1:5" ht="15.75" customHeight="1">
      <c r="A590" s="1"/>
      <c r="B590" s="1"/>
      <c r="C590" s="1"/>
      <c r="E590" s="6"/>
    </row>
    <row r="591" spans="1:5" ht="15.75" customHeight="1">
      <c r="A591" s="1"/>
      <c r="B591" s="1"/>
      <c r="C591" s="1"/>
      <c r="E591" s="6"/>
    </row>
    <row r="592" spans="1:5" ht="15.75" customHeight="1">
      <c r="A592" s="1"/>
      <c r="B592" s="1"/>
      <c r="C592" s="1"/>
      <c r="E592" s="6"/>
    </row>
    <row r="593" spans="1:5" ht="15.75" customHeight="1">
      <c r="A593" s="1"/>
      <c r="B593" s="1"/>
      <c r="C593" s="1"/>
      <c r="E593" s="6"/>
    </row>
    <row r="594" spans="1:5" ht="15.75" customHeight="1">
      <c r="A594" s="1"/>
      <c r="B594" s="1"/>
      <c r="C594" s="1"/>
      <c r="E594" s="6"/>
    </row>
    <row r="595" spans="1:5" ht="15.75" customHeight="1">
      <c r="A595" s="1"/>
      <c r="B595" s="1"/>
      <c r="C595" s="1"/>
      <c r="E595" s="6"/>
    </row>
    <row r="596" spans="1:5" ht="15.75" customHeight="1">
      <c r="A596" s="1"/>
      <c r="B596" s="1"/>
      <c r="C596" s="1"/>
      <c r="E596" s="6"/>
    </row>
    <row r="597" spans="1:5" ht="15.75" customHeight="1">
      <c r="A597" s="1"/>
      <c r="B597" s="1"/>
      <c r="C597" s="1"/>
      <c r="E597" s="6"/>
    </row>
    <row r="598" spans="1:5" ht="15.75" customHeight="1">
      <c r="A598" s="1"/>
      <c r="B598" s="1"/>
      <c r="C598" s="1"/>
      <c r="E598" s="6"/>
    </row>
    <row r="599" spans="1:5" ht="15.75" customHeight="1">
      <c r="A599" s="1"/>
      <c r="B599" s="1"/>
      <c r="C599" s="1"/>
      <c r="E599" s="6"/>
    </row>
    <row r="600" spans="1:5" ht="15.75" customHeight="1">
      <c r="A600" s="1"/>
      <c r="B600" s="1"/>
      <c r="C600" s="1"/>
      <c r="E600" s="6"/>
    </row>
    <row r="601" spans="1:5" ht="15.75" customHeight="1">
      <c r="A601" s="1"/>
      <c r="B601" s="1"/>
      <c r="C601" s="1"/>
      <c r="E601" s="6"/>
    </row>
    <row r="602" spans="1:5" ht="15.75" customHeight="1">
      <c r="A602" s="1"/>
      <c r="B602" s="1"/>
      <c r="C602" s="1"/>
      <c r="E602" s="6"/>
    </row>
    <row r="603" spans="1:5" ht="15.75" customHeight="1">
      <c r="A603" s="1"/>
      <c r="B603" s="1"/>
      <c r="C603" s="1"/>
      <c r="E603" s="6"/>
    </row>
    <row r="604" spans="1:5" ht="15.75" customHeight="1">
      <c r="A604" s="1"/>
      <c r="B604" s="1"/>
      <c r="C604" s="1"/>
      <c r="E604" s="6"/>
    </row>
    <row r="605" spans="1:5" ht="15.75" customHeight="1">
      <c r="A605" s="1"/>
      <c r="B605" s="1"/>
      <c r="C605" s="1"/>
      <c r="E605" s="6"/>
    </row>
    <row r="606" spans="1:5" ht="15.75" customHeight="1">
      <c r="A606" s="1"/>
      <c r="B606" s="1"/>
      <c r="C606" s="1"/>
      <c r="E606" s="6"/>
    </row>
    <row r="607" spans="1:5" ht="15.75" customHeight="1">
      <c r="A607" s="1"/>
      <c r="B607" s="1"/>
      <c r="C607" s="1"/>
      <c r="E607" s="6"/>
    </row>
    <row r="608" spans="1:5" ht="15.75" customHeight="1">
      <c r="A608" s="1"/>
      <c r="B608" s="1"/>
      <c r="C608" s="1"/>
      <c r="E608" s="6"/>
    </row>
    <row r="609" spans="1:5" ht="15.75" customHeight="1">
      <c r="A609" s="1"/>
      <c r="B609" s="1"/>
      <c r="C609" s="1"/>
      <c r="E609" s="6"/>
    </row>
    <row r="610" spans="1:5" ht="15.75" customHeight="1">
      <c r="A610" s="1"/>
      <c r="B610" s="1"/>
      <c r="C610" s="1"/>
      <c r="E610" s="6"/>
    </row>
    <row r="611" spans="1:5" ht="15.75" customHeight="1">
      <c r="A611" s="1"/>
      <c r="B611" s="1"/>
      <c r="C611" s="1"/>
      <c r="E611" s="6"/>
    </row>
    <row r="612" spans="1:5" ht="15.75" customHeight="1">
      <c r="A612" s="1"/>
      <c r="B612" s="1"/>
      <c r="C612" s="1"/>
      <c r="E612" s="6"/>
    </row>
    <row r="613" spans="1:5" ht="15.75" customHeight="1">
      <c r="A613" s="1"/>
      <c r="B613" s="1"/>
      <c r="C613" s="1"/>
      <c r="E613" s="6"/>
    </row>
    <row r="614" spans="1:5" ht="15.75" customHeight="1">
      <c r="A614" s="1"/>
      <c r="B614" s="1"/>
      <c r="C614" s="1"/>
      <c r="E614" s="6"/>
    </row>
    <row r="615" spans="1:5" ht="15.75" customHeight="1">
      <c r="A615" s="1"/>
      <c r="B615" s="1"/>
      <c r="C615" s="1"/>
      <c r="E615" s="6"/>
    </row>
    <row r="616" spans="1:5" ht="15.75" customHeight="1">
      <c r="A616" s="1"/>
      <c r="B616" s="1"/>
      <c r="C616" s="1"/>
      <c r="E616" s="6"/>
    </row>
    <row r="617" spans="1:5" ht="15.75" customHeight="1">
      <c r="A617" s="1"/>
      <c r="B617" s="1"/>
      <c r="C617" s="1"/>
      <c r="E617" s="6"/>
    </row>
    <row r="618" spans="1:5" ht="15.75" customHeight="1">
      <c r="A618" s="1"/>
      <c r="B618" s="1"/>
      <c r="C618" s="1"/>
      <c r="E618" s="6"/>
    </row>
    <row r="619" spans="1:5" ht="15.75" customHeight="1">
      <c r="A619" s="1"/>
      <c r="B619" s="1"/>
      <c r="C619" s="1"/>
      <c r="E619" s="6"/>
    </row>
    <row r="620" spans="1:5" ht="15.75" customHeight="1">
      <c r="A620" s="1"/>
      <c r="B620" s="1"/>
      <c r="C620" s="1"/>
      <c r="E620" s="6"/>
    </row>
    <row r="621" spans="1:5" ht="15.75" customHeight="1">
      <c r="A621" s="1"/>
      <c r="B621" s="1"/>
      <c r="C621" s="1"/>
      <c r="E621" s="6"/>
    </row>
    <row r="622" spans="1:5" ht="15.75" customHeight="1">
      <c r="A622" s="1"/>
      <c r="B622" s="1"/>
      <c r="C622" s="1"/>
      <c r="E622" s="6"/>
    </row>
    <row r="623" spans="1:5" ht="15.75" customHeight="1">
      <c r="A623" s="1"/>
      <c r="B623" s="1"/>
      <c r="C623" s="1"/>
      <c r="E623" s="6"/>
    </row>
    <row r="624" spans="1:5" ht="15.75" customHeight="1">
      <c r="A624" s="1"/>
      <c r="B624" s="1"/>
      <c r="C624" s="1"/>
      <c r="E624" s="6"/>
    </row>
    <row r="625" spans="1:5" ht="15.75" customHeight="1">
      <c r="A625" s="1"/>
      <c r="B625" s="1"/>
      <c r="C625" s="1"/>
      <c r="E625" s="6"/>
    </row>
    <row r="626" spans="1:5" ht="15.75" customHeight="1">
      <c r="A626" s="1"/>
      <c r="B626" s="1"/>
      <c r="C626" s="1"/>
      <c r="E626" s="6"/>
    </row>
    <row r="627" spans="1:5" ht="15.75" customHeight="1">
      <c r="A627" s="1"/>
      <c r="B627" s="1"/>
      <c r="C627" s="1"/>
      <c r="E627" s="6"/>
    </row>
    <row r="628" spans="1:5" ht="15.75" customHeight="1">
      <c r="A628" s="1"/>
      <c r="B628" s="1"/>
      <c r="C628" s="1"/>
      <c r="E628" s="6"/>
    </row>
    <row r="629" spans="1:5" ht="15.75" customHeight="1">
      <c r="A629" s="1"/>
      <c r="B629" s="1"/>
      <c r="C629" s="1"/>
      <c r="E629" s="6"/>
    </row>
    <row r="630" spans="1:5" ht="15.75" customHeight="1">
      <c r="A630" s="1"/>
      <c r="B630" s="1"/>
      <c r="C630" s="1"/>
      <c r="E630" s="6"/>
    </row>
    <row r="631" spans="1:5" ht="15.75" customHeight="1">
      <c r="A631" s="1"/>
      <c r="B631" s="1"/>
      <c r="C631" s="1"/>
      <c r="E631" s="6"/>
    </row>
    <row r="632" spans="1:5" ht="15.75" customHeight="1">
      <c r="A632" s="1"/>
      <c r="B632" s="1"/>
      <c r="C632" s="1"/>
      <c r="E632" s="6"/>
    </row>
    <row r="633" spans="1:5" ht="15.75" customHeight="1">
      <c r="A633" s="1"/>
      <c r="B633" s="1"/>
      <c r="C633" s="1"/>
      <c r="E633" s="6"/>
    </row>
    <row r="634" spans="1:5" ht="15.75" customHeight="1">
      <c r="A634" s="1"/>
      <c r="B634" s="1"/>
      <c r="C634" s="1"/>
      <c r="E634" s="6"/>
    </row>
    <row r="635" spans="1:5" ht="15.75" customHeight="1">
      <c r="A635" s="1"/>
      <c r="B635" s="1"/>
      <c r="C635" s="1"/>
      <c r="E635" s="6"/>
    </row>
    <row r="636" spans="1:5" ht="15.75" customHeight="1">
      <c r="A636" s="1"/>
      <c r="B636" s="1"/>
      <c r="C636" s="1"/>
      <c r="E636" s="6"/>
    </row>
    <row r="637" spans="1:5" ht="15.75" customHeight="1">
      <c r="A637" s="1"/>
      <c r="B637" s="1"/>
      <c r="C637" s="1"/>
      <c r="E637" s="6"/>
    </row>
    <row r="638" spans="1:5" ht="15.75" customHeight="1">
      <c r="A638" s="1"/>
      <c r="B638" s="1"/>
      <c r="C638" s="1"/>
      <c r="E638" s="6"/>
    </row>
    <row r="639" spans="1:5" ht="15.75" customHeight="1">
      <c r="A639" s="1"/>
      <c r="B639" s="1"/>
      <c r="C639" s="1"/>
      <c r="E639" s="6"/>
    </row>
    <row r="640" spans="1:5" ht="15.75" customHeight="1">
      <c r="A640" s="1"/>
      <c r="B640" s="1"/>
      <c r="C640" s="1"/>
      <c r="E640" s="6"/>
    </row>
    <row r="641" spans="1:5" ht="15.75" customHeight="1">
      <c r="A641" s="1"/>
      <c r="B641" s="1"/>
      <c r="C641" s="1"/>
      <c r="E641" s="6"/>
    </row>
    <row r="642" spans="1:5" ht="15.75" customHeight="1">
      <c r="A642" s="1"/>
      <c r="B642" s="1"/>
      <c r="C642" s="1"/>
      <c r="E642" s="6"/>
    </row>
    <row r="643" spans="1:5" ht="15.75" customHeight="1">
      <c r="A643" s="1"/>
      <c r="B643" s="1"/>
      <c r="C643" s="1"/>
      <c r="E643" s="6"/>
    </row>
    <row r="644" spans="1:5" ht="15.75" customHeight="1">
      <c r="A644" s="1"/>
      <c r="B644" s="1"/>
      <c r="C644" s="1"/>
      <c r="E644" s="6"/>
    </row>
    <row r="645" spans="1:5" ht="15.75" customHeight="1">
      <c r="A645" s="1"/>
      <c r="B645" s="1"/>
      <c r="C645" s="1"/>
      <c r="E645" s="6"/>
    </row>
    <row r="646" spans="1:5" ht="15.75" customHeight="1">
      <c r="A646" s="1"/>
      <c r="B646" s="1"/>
      <c r="C646" s="1"/>
      <c r="E646" s="6"/>
    </row>
    <row r="647" spans="1:5" ht="15.75" customHeight="1">
      <c r="A647" s="1"/>
      <c r="B647" s="1"/>
      <c r="C647" s="1"/>
      <c r="E647" s="6"/>
    </row>
    <row r="648" spans="1:5" ht="15.75" customHeight="1">
      <c r="A648" s="1"/>
      <c r="B648" s="1"/>
      <c r="C648" s="1"/>
      <c r="E648" s="6"/>
    </row>
    <row r="649" spans="1:5" ht="15.75" customHeight="1">
      <c r="A649" s="1"/>
      <c r="B649" s="1"/>
      <c r="C649" s="1"/>
      <c r="E649" s="6"/>
    </row>
    <row r="650" spans="1:5" ht="15.75" customHeight="1">
      <c r="A650" s="1"/>
      <c r="B650" s="1"/>
      <c r="C650" s="1"/>
      <c r="E650" s="6"/>
    </row>
    <row r="651" spans="1:5" ht="15.75" customHeight="1">
      <c r="A651" s="1"/>
      <c r="B651" s="1"/>
      <c r="C651" s="1"/>
      <c r="E651" s="6"/>
    </row>
    <row r="652" spans="1:5" ht="15.75" customHeight="1">
      <c r="A652" s="1"/>
      <c r="B652" s="1"/>
      <c r="C652" s="1"/>
      <c r="E652" s="6"/>
    </row>
    <row r="653" spans="1:5" ht="15.75" customHeight="1">
      <c r="A653" s="1"/>
      <c r="B653" s="1"/>
      <c r="C653" s="1"/>
      <c r="E653" s="6"/>
    </row>
    <row r="654" spans="1:5" ht="15.75" customHeight="1">
      <c r="A654" s="1"/>
      <c r="B654" s="1"/>
      <c r="C654" s="1"/>
      <c r="E654" s="6"/>
    </row>
    <row r="655" spans="1:5" ht="15.75" customHeight="1">
      <c r="A655" s="1"/>
      <c r="B655" s="1"/>
      <c r="C655" s="1"/>
      <c r="E655" s="6"/>
    </row>
    <row r="656" spans="1:5" ht="15.75" customHeight="1">
      <c r="A656" s="1"/>
      <c r="B656" s="1"/>
      <c r="C656" s="1"/>
      <c r="E656" s="6"/>
    </row>
    <row r="657" spans="1:5" ht="15.75" customHeight="1">
      <c r="A657" s="1"/>
      <c r="B657" s="1"/>
      <c r="C657" s="1"/>
      <c r="E657" s="6"/>
    </row>
    <row r="658" spans="1:5" ht="15.75" customHeight="1">
      <c r="A658" s="1"/>
      <c r="B658" s="1"/>
      <c r="C658" s="1"/>
      <c r="E658" s="6"/>
    </row>
    <row r="659" spans="1:5" ht="15.75" customHeight="1">
      <c r="A659" s="1"/>
      <c r="B659" s="1"/>
      <c r="C659" s="1"/>
      <c r="E659" s="6"/>
    </row>
    <row r="660" spans="1:5" ht="15.75" customHeight="1">
      <c r="A660" s="1"/>
      <c r="B660" s="1"/>
      <c r="C660" s="1"/>
      <c r="E660" s="6"/>
    </row>
    <row r="661" spans="1:5" ht="15.75" customHeight="1">
      <c r="A661" s="1"/>
      <c r="B661" s="1"/>
      <c r="C661" s="1"/>
      <c r="E661" s="6"/>
    </row>
    <row r="662" spans="1:5" ht="15.75" customHeight="1">
      <c r="A662" s="1"/>
      <c r="B662" s="1"/>
      <c r="C662" s="1"/>
      <c r="E662" s="6"/>
    </row>
    <row r="663" spans="1:5" ht="15.75" customHeight="1">
      <c r="A663" s="1"/>
      <c r="B663" s="1"/>
      <c r="C663" s="1"/>
      <c r="E663" s="6"/>
    </row>
    <row r="664" spans="1:5" ht="15.75" customHeight="1">
      <c r="A664" s="1"/>
      <c r="B664" s="1"/>
      <c r="C664" s="1"/>
      <c r="E664" s="6"/>
    </row>
    <row r="665" spans="1:5" ht="15.75" customHeight="1">
      <c r="A665" s="1"/>
      <c r="B665" s="1"/>
      <c r="C665" s="1"/>
      <c r="E665" s="6"/>
    </row>
    <row r="666" spans="1:5" ht="15.75" customHeight="1">
      <c r="A666" s="1"/>
      <c r="B666" s="1"/>
      <c r="C666" s="1"/>
      <c r="E666" s="6"/>
    </row>
    <row r="667" spans="1:5" ht="15.75" customHeight="1">
      <c r="A667" s="1"/>
      <c r="B667" s="1"/>
      <c r="C667" s="1"/>
      <c r="E667" s="6"/>
    </row>
    <row r="668" spans="1:5" ht="15.75" customHeight="1">
      <c r="A668" s="1"/>
      <c r="B668" s="1"/>
      <c r="C668" s="1"/>
      <c r="E668" s="6"/>
    </row>
    <row r="669" spans="1:5" ht="15.75" customHeight="1">
      <c r="A669" s="1"/>
      <c r="B669" s="1"/>
      <c r="C669" s="1"/>
      <c r="E669" s="6"/>
    </row>
    <row r="670" spans="1:5" ht="15.75" customHeight="1">
      <c r="A670" s="1"/>
      <c r="B670" s="1"/>
      <c r="C670" s="1"/>
      <c r="E670" s="6"/>
    </row>
    <row r="671" spans="1:5" ht="15.75" customHeight="1">
      <c r="A671" s="1"/>
      <c r="B671" s="1"/>
      <c r="C671" s="1"/>
      <c r="E671" s="6"/>
    </row>
    <row r="672" spans="1:5" ht="15.75" customHeight="1">
      <c r="A672" s="1"/>
      <c r="B672" s="1"/>
      <c r="C672" s="1"/>
      <c r="E672" s="6"/>
    </row>
    <row r="673" spans="1:5" ht="15.75" customHeight="1">
      <c r="A673" s="1"/>
      <c r="B673" s="1"/>
      <c r="C673" s="1"/>
      <c r="E673" s="6"/>
    </row>
    <row r="674" spans="1:5" ht="15.75" customHeight="1">
      <c r="A674" s="1"/>
      <c r="B674" s="1"/>
      <c r="C674" s="1"/>
      <c r="E674" s="6"/>
    </row>
    <row r="675" spans="1:5" ht="15.75" customHeight="1">
      <c r="A675" s="1"/>
      <c r="B675" s="1"/>
      <c r="C675" s="1"/>
      <c r="E675" s="6"/>
    </row>
    <row r="676" spans="1:5" ht="15.75" customHeight="1">
      <c r="A676" s="1"/>
      <c r="B676" s="1"/>
      <c r="C676" s="1"/>
      <c r="E676" s="6"/>
    </row>
    <row r="677" spans="1:5" ht="15.75" customHeight="1">
      <c r="A677" s="1"/>
      <c r="B677" s="1"/>
      <c r="C677" s="1"/>
      <c r="E677" s="6"/>
    </row>
    <row r="678" spans="1:5" ht="15.75" customHeight="1">
      <c r="A678" s="1"/>
      <c r="B678" s="1"/>
      <c r="C678" s="1"/>
      <c r="E678" s="6"/>
    </row>
    <row r="679" spans="1:5" ht="15.75" customHeight="1">
      <c r="A679" s="1"/>
      <c r="B679" s="1"/>
      <c r="C679" s="1"/>
      <c r="E679" s="6"/>
    </row>
    <row r="680" spans="1:5" ht="15.75" customHeight="1">
      <c r="A680" s="1"/>
      <c r="B680" s="1"/>
      <c r="C680" s="1"/>
      <c r="E680" s="6"/>
    </row>
    <row r="681" spans="1:5" ht="15.75" customHeight="1">
      <c r="A681" s="1"/>
      <c r="B681" s="1"/>
      <c r="C681" s="1"/>
      <c r="E681" s="6"/>
    </row>
    <row r="682" spans="1:5" ht="15.75" customHeight="1">
      <c r="A682" s="1"/>
      <c r="B682" s="1"/>
      <c r="C682" s="1"/>
      <c r="E682" s="6"/>
    </row>
    <row r="683" spans="1:5" ht="15.75" customHeight="1">
      <c r="A683" s="1"/>
      <c r="B683" s="1"/>
      <c r="C683" s="1"/>
      <c r="E683" s="6"/>
    </row>
    <row r="684" spans="1:5" ht="15.75" customHeight="1">
      <c r="A684" s="1"/>
      <c r="B684" s="1"/>
      <c r="C684" s="1"/>
      <c r="E684" s="6"/>
    </row>
    <row r="685" spans="1:5" ht="15.75" customHeight="1">
      <c r="A685" s="1"/>
      <c r="B685" s="1"/>
      <c r="C685" s="1"/>
      <c r="E685" s="6"/>
    </row>
    <row r="686" spans="1:5" ht="15.75" customHeight="1">
      <c r="A686" s="1"/>
      <c r="B686" s="1"/>
      <c r="C686" s="1"/>
      <c r="E686" s="6"/>
    </row>
    <row r="687" spans="1:5" ht="15.75" customHeight="1">
      <c r="A687" s="1"/>
      <c r="B687" s="1"/>
      <c r="C687" s="1"/>
      <c r="E687" s="6"/>
    </row>
    <row r="688" spans="1:5" ht="15.75" customHeight="1">
      <c r="A688" s="1"/>
      <c r="B688" s="1"/>
      <c r="C688" s="1"/>
      <c r="E688" s="6"/>
    </row>
    <row r="689" spans="1:5" ht="15.75" customHeight="1">
      <c r="A689" s="1"/>
      <c r="B689" s="1"/>
      <c r="C689" s="1"/>
      <c r="E689" s="6"/>
    </row>
    <row r="690" spans="1:5" ht="15.75" customHeight="1">
      <c r="A690" s="1"/>
      <c r="B690" s="1"/>
      <c r="C690" s="1"/>
      <c r="E690" s="6"/>
    </row>
    <row r="691" spans="1:5" ht="15.75" customHeight="1">
      <c r="A691" s="1"/>
      <c r="B691" s="1"/>
      <c r="C691" s="1"/>
      <c r="E691" s="6"/>
    </row>
    <row r="692" spans="1:5" ht="15.75" customHeight="1">
      <c r="A692" s="1"/>
      <c r="B692" s="1"/>
      <c r="C692" s="1"/>
      <c r="E692" s="6"/>
    </row>
    <row r="693" spans="1:5" ht="15.75" customHeight="1">
      <c r="A693" s="1"/>
      <c r="B693" s="1"/>
      <c r="C693" s="1"/>
      <c r="E693" s="6"/>
    </row>
    <row r="694" spans="1:5" ht="15.75" customHeight="1">
      <c r="A694" s="1"/>
      <c r="B694" s="1"/>
      <c r="C694" s="1"/>
      <c r="E694" s="6"/>
    </row>
    <row r="695" spans="1:5" ht="15.75" customHeight="1">
      <c r="A695" s="1"/>
      <c r="B695" s="1"/>
      <c r="C695" s="1"/>
      <c r="E695" s="6"/>
    </row>
    <row r="696" spans="1:5" ht="15.75" customHeight="1">
      <c r="A696" s="1"/>
      <c r="B696" s="1"/>
      <c r="C696" s="1"/>
      <c r="E696" s="6"/>
    </row>
    <row r="697" spans="1:5" ht="15.75" customHeight="1">
      <c r="A697" s="1"/>
      <c r="B697" s="1"/>
      <c r="C697" s="1"/>
      <c r="E697" s="6"/>
    </row>
    <row r="698" spans="1:5" ht="15.75" customHeight="1">
      <c r="A698" s="1"/>
      <c r="B698" s="1"/>
      <c r="C698" s="1"/>
      <c r="E698" s="6"/>
    </row>
    <row r="699" spans="1:5" ht="15.75" customHeight="1">
      <c r="A699" s="1"/>
      <c r="B699" s="1"/>
      <c r="C699" s="1"/>
      <c r="E699" s="6"/>
    </row>
    <row r="700" spans="1:5" ht="15.75" customHeight="1">
      <c r="A700" s="1"/>
      <c r="B700" s="1"/>
      <c r="C700" s="1"/>
      <c r="E700" s="6"/>
    </row>
    <row r="701" spans="1:5" ht="15.75" customHeight="1">
      <c r="A701" s="1"/>
      <c r="B701" s="1"/>
      <c r="C701" s="1"/>
      <c r="E701" s="6"/>
    </row>
    <row r="702" spans="1:5" ht="15.75" customHeight="1">
      <c r="A702" s="1"/>
      <c r="B702" s="1"/>
      <c r="C702" s="1"/>
      <c r="E702" s="6"/>
    </row>
    <row r="703" spans="1:5" ht="15.75" customHeight="1">
      <c r="A703" s="1"/>
      <c r="B703" s="1"/>
      <c r="C703" s="1"/>
      <c r="E703" s="6"/>
    </row>
    <row r="704" spans="1:5" ht="15.75" customHeight="1">
      <c r="A704" s="1"/>
      <c r="B704" s="1"/>
      <c r="C704" s="1"/>
      <c r="E704" s="6"/>
    </row>
    <row r="705" spans="1:5" ht="15.75" customHeight="1">
      <c r="A705" s="1"/>
      <c r="B705" s="1"/>
      <c r="C705" s="1"/>
      <c r="E705" s="6"/>
    </row>
    <row r="706" spans="1:5" ht="15.75" customHeight="1">
      <c r="A706" s="1"/>
      <c r="B706" s="1"/>
      <c r="C706" s="1"/>
      <c r="E706" s="6"/>
    </row>
    <row r="707" spans="1:5" ht="15.75" customHeight="1">
      <c r="A707" s="1"/>
      <c r="B707" s="1"/>
      <c r="C707" s="1"/>
      <c r="E707" s="6"/>
    </row>
    <row r="708" spans="1:5" ht="15.75" customHeight="1">
      <c r="A708" s="1"/>
      <c r="B708" s="1"/>
      <c r="C708" s="1"/>
      <c r="E708" s="6"/>
    </row>
    <row r="709" spans="1:5" ht="15.75" customHeight="1">
      <c r="A709" s="1"/>
      <c r="B709" s="1"/>
      <c r="C709" s="1"/>
      <c r="E709" s="6"/>
    </row>
    <row r="710" spans="1:5" ht="15.75" customHeight="1">
      <c r="A710" s="1"/>
      <c r="B710" s="1"/>
      <c r="C710" s="1"/>
      <c r="E710" s="6"/>
    </row>
    <row r="711" spans="1:5" ht="15.75" customHeight="1">
      <c r="A711" s="1"/>
      <c r="B711" s="1"/>
      <c r="C711" s="1"/>
      <c r="E711" s="6"/>
    </row>
    <row r="712" spans="1:5" ht="15.75" customHeight="1">
      <c r="A712" s="1"/>
      <c r="B712" s="1"/>
      <c r="C712" s="1"/>
      <c r="E712" s="6"/>
    </row>
    <row r="713" spans="1:5" ht="15.75" customHeight="1">
      <c r="A713" s="1"/>
      <c r="B713" s="1"/>
      <c r="C713" s="1"/>
      <c r="E713" s="6"/>
    </row>
    <row r="714" spans="1:5" ht="15.75" customHeight="1">
      <c r="A714" s="1"/>
      <c r="B714" s="1"/>
      <c r="C714" s="1"/>
      <c r="E714" s="6"/>
    </row>
    <row r="715" spans="1:5" ht="15.75" customHeight="1">
      <c r="A715" s="1"/>
      <c r="B715" s="1"/>
      <c r="C715" s="1"/>
      <c r="E715" s="6"/>
    </row>
    <row r="716" spans="1:5" ht="15.75" customHeight="1">
      <c r="A716" s="1"/>
      <c r="B716" s="1"/>
      <c r="C716" s="1"/>
      <c r="E716" s="6"/>
    </row>
    <row r="717" spans="1:5" ht="15.75" customHeight="1">
      <c r="A717" s="1"/>
      <c r="B717" s="1"/>
      <c r="C717" s="1"/>
      <c r="E717" s="6"/>
    </row>
    <row r="718" spans="1:5" ht="15.75" customHeight="1">
      <c r="A718" s="1"/>
      <c r="B718" s="1"/>
      <c r="C718" s="1"/>
      <c r="E718" s="6"/>
    </row>
    <row r="719" spans="1:5" ht="15.75" customHeight="1">
      <c r="A719" s="1"/>
      <c r="B719" s="1"/>
      <c r="C719" s="1"/>
      <c r="E719" s="6"/>
    </row>
    <row r="720" spans="1:5" ht="15.75" customHeight="1">
      <c r="A720" s="1"/>
      <c r="B720" s="1"/>
      <c r="C720" s="1"/>
      <c r="E720" s="6"/>
    </row>
    <row r="721" spans="1:5" ht="15.75" customHeight="1">
      <c r="A721" s="1"/>
      <c r="B721" s="1"/>
      <c r="C721" s="1"/>
      <c r="E721" s="6"/>
    </row>
    <row r="722" spans="1:5" ht="15.75" customHeight="1">
      <c r="A722" s="1"/>
      <c r="B722" s="1"/>
      <c r="C722" s="1"/>
      <c r="E722" s="6"/>
    </row>
    <row r="723" spans="1:5" ht="15.75" customHeight="1">
      <c r="A723" s="1"/>
      <c r="B723" s="1"/>
      <c r="C723" s="1"/>
      <c r="E723" s="6"/>
    </row>
    <row r="724" spans="1:5" ht="15.75" customHeight="1">
      <c r="A724" s="1"/>
      <c r="B724" s="1"/>
      <c r="C724" s="1"/>
      <c r="E724" s="6"/>
    </row>
    <row r="725" spans="1:5" ht="15.75" customHeight="1">
      <c r="A725" s="1"/>
      <c r="B725" s="1"/>
      <c r="C725" s="1"/>
      <c r="E725" s="6"/>
    </row>
    <row r="726" spans="1:5" ht="15.75" customHeight="1">
      <c r="A726" s="1"/>
      <c r="B726" s="1"/>
      <c r="C726" s="1"/>
      <c r="E726" s="6"/>
    </row>
    <row r="727" spans="1:5" ht="15.75" customHeight="1">
      <c r="A727" s="1"/>
      <c r="B727" s="1"/>
      <c r="C727" s="1"/>
      <c r="E727" s="6"/>
    </row>
    <row r="728" spans="1:5" ht="15.75" customHeight="1">
      <c r="A728" s="1"/>
      <c r="B728" s="1"/>
      <c r="C728" s="1"/>
      <c r="E728" s="6"/>
    </row>
    <row r="729" spans="1:5" ht="15.75" customHeight="1">
      <c r="A729" s="1"/>
      <c r="B729" s="1"/>
      <c r="C729" s="1"/>
      <c r="E729" s="6"/>
    </row>
    <row r="730" spans="1:5" ht="15.75" customHeight="1">
      <c r="A730" s="1"/>
      <c r="B730" s="1"/>
      <c r="C730" s="1"/>
      <c r="E730" s="6"/>
    </row>
    <row r="731" spans="1:5" ht="15.75" customHeight="1">
      <c r="A731" s="1"/>
      <c r="B731" s="1"/>
      <c r="C731" s="1"/>
      <c r="E731" s="6"/>
    </row>
    <row r="732" spans="1:5" ht="15.75" customHeight="1">
      <c r="A732" s="1"/>
      <c r="B732" s="1"/>
      <c r="C732" s="1"/>
      <c r="E732" s="6"/>
    </row>
    <row r="733" spans="1:5" ht="15.75" customHeight="1">
      <c r="A733" s="1"/>
      <c r="B733" s="1"/>
      <c r="C733" s="1"/>
      <c r="E733" s="6"/>
    </row>
    <row r="734" spans="1:5" ht="15.75" customHeight="1">
      <c r="A734" s="1"/>
      <c r="B734" s="1"/>
      <c r="C734" s="1"/>
      <c r="E734" s="6"/>
    </row>
    <row r="735" spans="1:5" ht="15.75" customHeight="1">
      <c r="A735" s="1"/>
      <c r="B735" s="1"/>
      <c r="C735" s="1"/>
      <c r="E735" s="6"/>
    </row>
    <row r="736" spans="1:5" ht="15.75" customHeight="1">
      <c r="A736" s="1"/>
      <c r="B736" s="1"/>
      <c r="C736" s="1"/>
      <c r="E736" s="6"/>
    </row>
    <row r="737" spans="1:5" ht="15.75" customHeight="1">
      <c r="A737" s="1"/>
      <c r="B737" s="1"/>
      <c r="C737" s="1"/>
      <c r="E737" s="6"/>
    </row>
    <row r="738" spans="1:5" ht="15.75" customHeight="1">
      <c r="A738" s="1"/>
      <c r="B738" s="1"/>
      <c r="C738" s="1"/>
      <c r="E738" s="6"/>
    </row>
    <row r="739" spans="1:5" ht="15.75" customHeight="1">
      <c r="A739" s="1"/>
      <c r="B739" s="1"/>
      <c r="C739" s="1"/>
      <c r="E739" s="6"/>
    </row>
    <row r="740" spans="1:5" ht="15.75" customHeight="1">
      <c r="A740" s="1"/>
      <c r="B740" s="1"/>
      <c r="C740" s="1"/>
      <c r="E740" s="6"/>
    </row>
    <row r="741" spans="1:5" ht="15.75" customHeight="1">
      <c r="A741" s="1"/>
      <c r="B741" s="1"/>
      <c r="C741" s="1"/>
      <c r="E741" s="6"/>
    </row>
    <row r="742" spans="1:5" ht="15.75" customHeight="1">
      <c r="A742" s="1"/>
      <c r="B742" s="1"/>
      <c r="C742" s="1"/>
      <c r="E742" s="6"/>
    </row>
    <row r="743" spans="1:5" ht="15.75" customHeight="1">
      <c r="A743" s="1"/>
      <c r="B743" s="1"/>
      <c r="C743" s="1"/>
      <c r="E743" s="6"/>
    </row>
    <row r="744" spans="1:5" ht="15.75" customHeight="1">
      <c r="A744" s="1"/>
      <c r="B744" s="1"/>
      <c r="C744" s="1"/>
      <c r="E744" s="6"/>
    </row>
    <row r="745" spans="1:5" ht="15.75" customHeight="1">
      <c r="A745" s="1"/>
      <c r="B745" s="1"/>
      <c r="C745" s="1"/>
      <c r="E745" s="6"/>
    </row>
    <row r="746" spans="1:5" ht="15.75" customHeight="1">
      <c r="A746" s="1"/>
      <c r="B746" s="1"/>
      <c r="C746" s="1"/>
      <c r="E746" s="6"/>
    </row>
    <row r="747" spans="1:5" ht="15.75" customHeight="1">
      <c r="A747" s="1"/>
      <c r="B747" s="1"/>
      <c r="C747" s="1"/>
      <c r="E747" s="6"/>
    </row>
    <row r="748" spans="1:5" ht="15.75" customHeight="1">
      <c r="A748" s="1"/>
      <c r="B748" s="1"/>
      <c r="C748" s="1"/>
      <c r="E748" s="6"/>
    </row>
    <row r="749" spans="1:5" ht="15.75" customHeight="1">
      <c r="A749" s="1"/>
      <c r="B749" s="1"/>
      <c r="C749" s="1"/>
      <c r="E749" s="6"/>
    </row>
    <row r="750" spans="1:5" ht="15.75" customHeight="1">
      <c r="A750" s="1"/>
      <c r="B750" s="1"/>
      <c r="C750" s="1"/>
      <c r="E750" s="6"/>
    </row>
    <row r="751" spans="1:5" ht="15.75" customHeight="1">
      <c r="A751" s="1"/>
      <c r="B751" s="1"/>
      <c r="C751" s="1"/>
      <c r="E751" s="6"/>
    </row>
    <row r="752" spans="1:5" ht="15.75" customHeight="1">
      <c r="A752" s="1"/>
      <c r="B752" s="1"/>
      <c r="C752" s="1"/>
      <c r="E752" s="6"/>
    </row>
    <row r="753" spans="1:5" ht="15.75" customHeight="1">
      <c r="A753" s="1"/>
      <c r="B753" s="1"/>
      <c r="C753" s="1"/>
      <c r="E753" s="6"/>
    </row>
    <row r="754" spans="1:5" ht="15.75" customHeight="1">
      <c r="A754" s="1"/>
      <c r="B754" s="1"/>
      <c r="C754" s="1"/>
      <c r="E754" s="6"/>
    </row>
    <row r="755" spans="1:5" ht="15.75" customHeight="1">
      <c r="A755" s="1"/>
      <c r="B755" s="1"/>
      <c r="C755" s="1"/>
      <c r="E755" s="6"/>
    </row>
    <row r="756" spans="1:5" ht="15.75" customHeight="1">
      <c r="A756" s="1"/>
      <c r="B756" s="1"/>
      <c r="C756" s="1"/>
      <c r="E756" s="6"/>
    </row>
    <row r="757" spans="1:5" ht="15.75" customHeight="1">
      <c r="A757" s="1"/>
      <c r="B757" s="1"/>
      <c r="C757" s="1"/>
      <c r="E757" s="6"/>
    </row>
    <row r="758" spans="1:5" ht="15.75" customHeight="1">
      <c r="A758" s="1"/>
      <c r="B758" s="1"/>
      <c r="C758" s="1"/>
      <c r="E758" s="6"/>
    </row>
    <row r="759" spans="1:5" ht="15.75" customHeight="1">
      <c r="A759" s="1"/>
      <c r="B759" s="1"/>
      <c r="C759" s="1"/>
      <c r="E759" s="6"/>
    </row>
    <row r="760" spans="1:5" ht="15.75" customHeight="1">
      <c r="A760" s="1"/>
      <c r="B760" s="1"/>
      <c r="C760" s="1"/>
      <c r="E760" s="6"/>
    </row>
    <row r="761" spans="1:5" ht="15.75" customHeight="1">
      <c r="A761" s="1"/>
      <c r="B761" s="1"/>
      <c r="C761" s="1"/>
      <c r="E761" s="6"/>
    </row>
    <row r="762" spans="1:5" ht="15.75" customHeight="1">
      <c r="A762" s="1"/>
      <c r="B762" s="1"/>
      <c r="C762" s="1"/>
      <c r="E762" s="6"/>
    </row>
    <row r="763" spans="1:5" ht="15.75" customHeight="1">
      <c r="A763" s="1"/>
      <c r="B763" s="1"/>
      <c r="C763" s="1"/>
      <c r="E763" s="6"/>
    </row>
    <row r="764" spans="1:5" ht="15.75" customHeight="1">
      <c r="A764" s="1"/>
      <c r="B764" s="1"/>
      <c r="C764" s="1"/>
      <c r="E764" s="6"/>
    </row>
    <row r="765" spans="1:5" ht="15.75" customHeight="1">
      <c r="A765" s="1"/>
      <c r="B765" s="1"/>
      <c r="C765" s="1"/>
      <c r="E765" s="6"/>
    </row>
    <row r="766" spans="1:5" ht="15.75" customHeight="1">
      <c r="A766" s="1"/>
      <c r="B766" s="1"/>
      <c r="C766" s="1"/>
      <c r="E766" s="6"/>
    </row>
    <row r="767" spans="1:5" ht="15.75" customHeight="1">
      <c r="A767" s="1"/>
      <c r="B767" s="1"/>
      <c r="C767" s="1"/>
      <c r="E767" s="6"/>
    </row>
    <row r="768" spans="1:5" ht="15.75" customHeight="1">
      <c r="A768" s="1"/>
      <c r="B768" s="1"/>
      <c r="C768" s="1"/>
      <c r="E768" s="6"/>
    </row>
    <row r="769" spans="1:5" ht="15.75" customHeight="1">
      <c r="A769" s="1"/>
      <c r="B769" s="1"/>
      <c r="C769" s="1"/>
      <c r="E769" s="6"/>
    </row>
    <row r="770" spans="1:5" ht="15.75" customHeight="1">
      <c r="A770" s="1"/>
      <c r="B770" s="1"/>
      <c r="C770" s="1"/>
      <c r="E770" s="6"/>
    </row>
    <row r="771" spans="1:5" ht="15.75" customHeight="1">
      <c r="A771" s="1"/>
      <c r="B771" s="1"/>
      <c r="C771" s="1"/>
      <c r="E771" s="6"/>
    </row>
    <row r="772" spans="1:5" ht="15.75" customHeight="1">
      <c r="A772" s="1"/>
      <c r="B772" s="1"/>
      <c r="C772" s="1"/>
      <c r="E772" s="6"/>
    </row>
    <row r="773" spans="1:5" ht="15.75" customHeight="1">
      <c r="A773" s="1"/>
      <c r="B773" s="1"/>
      <c r="C773" s="1"/>
      <c r="E773" s="6"/>
    </row>
    <row r="774" spans="1:5" ht="15.75" customHeight="1">
      <c r="A774" s="1"/>
      <c r="B774" s="1"/>
      <c r="C774" s="1"/>
      <c r="E774" s="6"/>
    </row>
    <row r="775" spans="1:5" ht="15.75" customHeight="1">
      <c r="A775" s="1"/>
      <c r="B775" s="1"/>
      <c r="C775" s="1"/>
      <c r="E775" s="6"/>
    </row>
    <row r="776" spans="1:5" ht="15.75" customHeight="1">
      <c r="A776" s="1"/>
      <c r="B776" s="1"/>
      <c r="C776" s="1"/>
      <c r="E776" s="6"/>
    </row>
    <row r="777" spans="1:5" ht="15.75" customHeight="1">
      <c r="A777" s="1"/>
      <c r="B777" s="1"/>
      <c r="C777" s="1"/>
      <c r="E777" s="6"/>
    </row>
    <row r="778" spans="1:5" ht="15.75" customHeight="1">
      <c r="A778" s="1"/>
      <c r="B778" s="1"/>
      <c r="C778" s="1"/>
      <c r="E778" s="6"/>
    </row>
    <row r="779" spans="1:5" ht="15.75" customHeight="1">
      <c r="A779" s="1"/>
      <c r="B779" s="1"/>
      <c r="C779" s="1"/>
      <c r="E779" s="6"/>
    </row>
    <row r="780" spans="1:5" ht="15.75" customHeight="1">
      <c r="A780" s="1"/>
      <c r="B780" s="1"/>
      <c r="C780" s="1"/>
      <c r="E780" s="6"/>
    </row>
    <row r="781" spans="1:5" ht="15.75" customHeight="1">
      <c r="A781" s="1"/>
      <c r="B781" s="1"/>
      <c r="C781" s="1"/>
      <c r="E781" s="6"/>
    </row>
    <row r="782" spans="1:5" ht="15.75" customHeight="1">
      <c r="A782" s="1"/>
      <c r="B782" s="1"/>
      <c r="C782" s="1"/>
      <c r="E782" s="6"/>
    </row>
    <row r="783" spans="1:5" ht="15.75" customHeight="1">
      <c r="A783" s="1"/>
      <c r="B783" s="1"/>
      <c r="C783" s="1"/>
      <c r="E783" s="6"/>
    </row>
    <row r="784" spans="1:5" ht="15.75" customHeight="1">
      <c r="A784" s="1"/>
      <c r="B784" s="1"/>
      <c r="C784" s="1"/>
      <c r="E784" s="6"/>
    </row>
    <row r="785" spans="1:5" ht="15.75" customHeight="1">
      <c r="A785" s="1"/>
      <c r="B785" s="1"/>
      <c r="C785" s="1"/>
      <c r="E785" s="6"/>
    </row>
    <row r="786" spans="1:5" ht="15.75" customHeight="1">
      <c r="A786" s="1"/>
      <c r="B786" s="1"/>
      <c r="C786" s="1"/>
      <c r="E786" s="6"/>
    </row>
    <row r="787" spans="1:5" ht="15.75" customHeight="1">
      <c r="A787" s="1"/>
      <c r="B787" s="1"/>
      <c r="C787" s="1"/>
      <c r="E787" s="6"/>
    </row>
    <row r="788" spans="1:5" ht="15.75" customHeight="1">
      <c r="A788" s="1"/>
      <c r="B788" s="1"/>
      <c r="C788" s="1"/>
      <c r="E788" s="6"/>
    </row>
    <row r="789" spans="1:5" ht="15.75" customHeight="1">
      <c r="A789" s="1"/>
      <c r="B789" s="1"/>
      <c r="C789" s="1"/>
      <c r="E789" s="6"/>
    </row>
    <row r="790" spans="1:5" ht="15.75" customHeight="1">
      <c r="A790" s="1"/>
      <c r="B790" s="1"/>
      <c r="C790" s="1"/>
      <c r="E790" s="6"/>
    </row>
    <row r="791" spans="1:5" ht="15.75" customHeight="1">
      <c r="A791" s="1"/>
      <c r="B791" s="1"/>
      <c r="C791" s="1"/>
      <c r="E791" s="6"/>
    </row>
    <row r="792" spans="1:5" ht="15.75" customHeight="1">
      <c r="A792" s="1"/>
      <c r="B792" s="1"/>
      <c r="C792" s="1"/>
      <c r="E792" s="6"/>
    </row>
    <row r="793" spans="1:5" ht="15.75" customHeight="1">
      <c r="A793" s="1"/>
      <c r="B793" s="1"/>
      <c r="C793" s="1"/>
      <c r="E793" s="6"/>
    </row>
    <row r="794" spans="1:5" ht="15.75" customHeight="1">
      <c r="A794" s="1"/>
      <c r="B794" s="1"/>
      <c r="C794" s="1"/>
      <c r="E794" s="6"/>
    </row>
    <row r="795" spans="1:5" ht="15.75" customHeight="1">
      <c r="A795" s="1"/>
      <c r="B795" s="1"/>
      <c r="C795" s="1"/>
      <c r="E795" s="6"/>
    </row>
    <row r="796" spans="1:5" ht="15.75" customHeight="1">
      <c r="A796" s="1"/>
      <c r="B796" s="1"/>
      <c r="C796" s="1"/>
      <c r="E796" s="6"/>
    </row>
    <row r="797" spans="1:5" ht="15.75" customHeight="1">
      <c r="A797" s="1"/>
      <c r="B797" s="1"/>
      <c r="C797" s="1"/>
      <c r="E797" s="6"/>
    </row>
    <row r="798" spans="1:5" ht="15.75" customHeight="1">
      <c r="A798" s="1"/>
      <c r="B798" s="1"/>
      <c r="C798" s="1"/>
      <c r="E798" s="6"/>
    </row>
    <row r="799" spans="1:5" ht="15.75" customHeight="1">
      <c r="A799" s="1"/>
      <c r="B799" s="1"/>
      <c r="C799" s="1"/>
      <c r="E799" s="6"/>
    </row>
    <row r="800" spans="1:5" ht="15.75" customHeight="1">
      <c r="A800" s="1"/>
      <c r="B800" s="1"/>
      <c r="C800" s="1"/>
      <c r="E800" s="6"/>
    </row>
    <row r="801" spans="1:5" ht="15.75" customHeight="1">
      <c r="A801" s="1"/>
      <c r="B801" s="1"/>
      <c r="C801" s="1"/>
      <c r="E801" s="6"/>
    </row>
    <row r="802" spans="1:5" ht="15.75" customHeight="1">
      <c r="A802" s="1"/>
      <c r="B802" s="1"/>
      <c r="C802" s="1"/>
      <c r="E802" s="6"/>
    </row>
    <row r="803" spans="1:5" ht="15.75" customHeight="1">
      <c r="A803" s="1"/>
      <c r="B803" s="1"/>
      <c r="C803" s="1"/>
      <c r="E803" s="6"/>
    </row>
    <row r="804" spans="1:5" ht="15.75" customHeight="1">
      <c r="A804" s="1"/>
      <c r="B804" s="1"/>
      <c r="C804" s="1"/>
      <c r="E804" s="6"/>
    </row>
    <row r="805" spans="1:5" ht="15.75" customHeight="1">
      <c r="A805" s="1"/>
      <c r="B805" s="1"/>
      <c r="C805" s="1"/>
      <c r="E805" s="6"/>
    </row>
    <row r="806" spans="1:5" ht="15.75" customHeight="1">
      <c r="A806" s="1"/>
      <c r="B806" s="1"/>
      <c r="C806" s="1"/>
      <c r="E806" s="6"/>
    </row>
    <row r="807" spans="1:5" ht="15.75" customHeight="1">
      <c r="A807" s="1"/>
      <c r="B807" s="1"/>
      <c r="C807" s="1"/>
      <c r="E807" s="6"/>
    </row>
    <row r="808" spans="1:5" ht="15.75" customHeight="1">
      <c r="A808" s="1"/>
      <c r="B808" s="1"/>
      <c r="C808" s="1"/>
      <c r="E808" s="6"/>
    </row>
    <row r="809" spans="1:5" ht="15.75" customHeight="1">
      <c r="A809" s="1"/>
      <c r="B809" s="1"/>
      <c r="C809" s="1"/>
      <c r="E809" s="6"/>
    </row>
    <row r="810" spans="1:5" ht="15.75" customHeight="1">
      <c r="A810" s="1"/>
      <c r="B810" s="1"/>
      <c r="C810" s="1"/>
      <c r="E810" s="6"/>
    </row>
    <row r="811" spans="1:5" ht="15.75" customHeight="1">
      <c r="A811" s="1"/>
      <c r="B811" s="1"/>
      <c r="C811" s="1"/>
      <c r="E811" s="6"/>
    </row>
    <row r="812" spans="1:5" ht="15.75" customHeight="1">
      <c r="A812" s="1"/>
      <c r="B812" s="1"/>
      <c r="C812" s="1"/>
      <c r="E812" s="6"/>
    </row>
    <row r="813" spans="1:5" ht="15.75" customHeight="1">
      <c r="A813" s="1"/>
      <c r="B813" s="1"/>
      <c r="C813" s="1"/>
      <c r="E813" s="6"/>
    </row>
    <row r="814" spans="1:5" ht="15.75" customHeight="1">
      <c r="A814" s="1"/>
      <c r="B814" s="1"/>
      <c r="C814" s="1"/>
      <c r="E814" s="6"/>
    </row>
    <row r="815" spans="1:5" ht="15.75" customHeight="1">
      <c r="A815" s="1"/>
      <c r="B815" s="1"/>
      <c r="C815" s="1"/>
      <c r="E815" s="6"/>
    </row>
    <row r="816" spans="1:5" ht="15.75" customHeight="1">
      <c r="A816" s="1"/>
      <c r="B816" s="1"/>
      <c r="C816" s="1"/>
      <c r="E816" s="6"/>
    </row>
    <row r="817" spans="1:5" ht="15.75" customHeight="1">
      <c r="A817" s="1"/>
      <c r="B817" s="1"/>
      <c r="C817" s="1"/>
      <c r="E817" s="6"/>
    </row>
    <row r="818" spans="1:5" ht="15.75" customHeight="1">
      <c r="A818" s="1"/>
      <c r="B818" s="1"/>
      <c r="C818" s="1"/>
      <c r="E818" s="6"/>
    </row>
    <row r="819" spans="1:5" ht="15.75" customHeight="1">
      <c r="A819" s="1"/>
      <c r="B819" s="1"/>
      <c r="C819" s="1"/>
      <c r="E819" s="6"/>
    </row>
    <row r="820" spans="1:5" ht="15.75" customHeight="1">
      <c r="A820" s="1"/>
      <c r="B820" s="1"/>
      <c r="C820" s="1"/>
      <c r="E820" s="6"/>
    </row>
    <row r="821" spans="1:5" ht="15.75" customHeight="1">
      <c r="A821" s="1"/>
      <c r="B821" s="1"/>
      <c r="C821" s="1"/>
      <c r="E821" s="6"/>
    </row>
    <row r="822" spans="1:5" ht="15.75" customHeight="1">
      <c r="A822" s="1"/>
      <c r="B822" s="1"/>
      <c r="C822" s="1"/>
      <c r="E822" s="6"/>
    </row>
    <row r="823" spans="1:5" ht="15.75" customHeight="1">
      <c r="A823" s="1"/>
      <c r="B823" s="1"/>
      <c r="C823" s="1"/>
      <c r="E823" s="6"/>
    </row>
    <row r="824" spans="1:5" ht="15.75" customHeight="1">
      <c r="A824" s="1"/>
      <c r="B824" s="1"/>
      <c r="C824" s="1"/>
      <c r="E824" s="6"/>
    </row>
    <row r="825" spans="1:5" ht="15.75" customHeight="1">
      <c r="A825" s="1"/>
      <c r="B825" s="1"/>
      <c r="C825" s="1"/>
      <c r="E825" s="6"/>
    </row>
    <row r="826" spans="1:5" ht="15.75" customHeight="1">
      <c r="A826" s="1"/>
      <c r="B826" s="1"/>
      <c r="C826" s="1"/>
      <c r="E826" s="6"/>
    </row>
    <row r="827" spans="1:5" ht="15.75" customHeight="1">
      <c r="A827" s="1"/>
      <c r="B827" s="1"/>
      <c r="C827" s="1"/>
      <c r="E827" s="6"/>
    </row>
    <row r="828" spans="1:5" ht="15.75" customHeight="1">
      <c r="A828" s="1"/>
      <c r="B828" s="1"/>
      <c r="C828" s="1"/>
      <c r="E828" s="6"/>
    </row>
    <row r="829" spans="1:5" ht="15.75" customHeight="1">
      <c r="A829" s="1"/>
      <c r="B829" s="1"/>
      <c r="C829" s="1"/>
      <c r="E829" s="6"/>
    </row>
    <row r="830" spans="1:5" ht="15.75" customHeight="1">
      <c r="A830" s="1"/>
      <c r="B830" s="1"/>
      <c r="C830" s="1"/>
      <c r="E830" s="6"/>
    </row>
    <row r="831" spans="1:5" ht="15.75" customHeight="1">
      <c r="A831" s="1"/>
      <c r="B831" s="1"/>
      <c r="C831" s="1"/>
      <c r="E831" s="6"/>
    </row>
    <row r="832" spans="1:5" ht="15.75" customHeight="1">
      <c r="A832" s="1"/>
      <c r="B832" s="1"/>
      <c r="C832" s="1"/>
      <c r="E832" s="6"/>
    </row>
    <row r="833" spans="1:5" ht="15.75" customHeight="1">
      <c r="A833" s="1"/>
      <c r="B833" s="1"/>
      <c r="C833" s="1"/>
      <c r="E833" s="6"/>
    </row>
    <row r="834" spans="1:5" ht="15.75" customHeight="1">
      <c r="A834" s="1"/>
      <c r="B834" s="1"/>
      <c r="C834" s="1"/>
      <c r="E834" s="6"/>
    </row>
    <row r="835" spans="1:5" ht="15.75" customHeight="1">
      <c r="A835" s="1"/>
      <c r="B835" s="1"/>
      <c r="C835" s="1"/>
      <c r="E835" s="6"/>
    </row>
    <row r="836" spans="1:5" ht="15.75" customHeight="1">
      <c r="A836" s="1"/>
      <c r="B836" s="1"/>
      <c r="C836" s="1"/>
      <c r="E836" s="6"/>
    </row>
    <row r="837" spans="1:5" ht="15.75" customHeight="1">
      <c r="A837" s="1"/>
      <c r="B837" s="1"/>
      <c r="C837" s="1"/>
      <c r="E837" s="6"/>
    </row>
    <row r="838" spans="1:5" ht="15.75" customHeight="1">
      <c r="A838" s="1"/>
      <c r="B838" s="1"/>
      <c r="C838" s="1"/>
      <c r="E838" s="6"/>
    </row>
    <row r="839" spans="1:5" ht="15.75" customHeight="1">
      <c r="A839" s="1"/>
      <c r="B839" s="1"/>
      <c r="C839" s="1"/>
      <c r="E839" s="6"/>
    </row>
    <row r="840" spans="1:5" ht="15.75" customHeight="1">
      <c r="A840" s="1"/>
      <c r="B840" s="1"/>
      <c r="C840" s="1"/>
      <c r="E840" s="6"/>
    </row>
    <row r="841" spans="1:5" ht="15.75" customHeight="1">
      <c r="A841" s="1"/>
      <c r="B841" s="1"/>
      <c r="C841" s="1"/>
      <c r="E841" s="6"/>
    </row>
    <row r="842" spans="1:5" ht="15.75" customHeight="1">
      <c r="A842" s="1"/>
      <c r="B842" s="1"/>
      <c r="C842" s="1"/>
      <c r="E842" s="6"/>
    </row>
    <row r="843" spans="1:5" ht="15.75" customHeight="1">
      <c r="A843" s="1"/>
      <c r="B843" s="1"/>
      <c r="C843" s="1"/>
      <c r="E843" s="6"/>
    </row>
    <row r="844" spans="1:5" ht="15.75" customHeight="1">
      <c r="A844" s="1"/>
      <c r="B844" s="1"/>
      <c r="C844" s="1"/>
      <c r="E844" s="6"/>
    </row>
    <row r="845" spans="1:5" ht="15.75" customHeight="1">
      <c r="A845" s="1"/>
      <c r="B845" s="1"/>
      <c r="C845" s="1"/>
      <c r="E845" s="6"/>
    </row>
    <row r="846" spans="1:5" ht="15.75" customHeight="1">
      <c r="A846" s="1"/>
      <c r="B846" s="1"/>
      <c r="C846" s="1"/>
      <c r="E846" s="6"/>
    </row>
    <row r="847" spans="1:5" ht="15.75" customHeight="1">
      <c r="A847" s="1"/>
      <c r="B847" s="1"/>
      <c r="C847" s="1"/>
      <c r="E847" s="6"/>
    </row>
    <row r="848" spans="1:5" ht="15.75" customHeight="1">
      <c r="A848" s="1"/>
      <c r="B848" s="1"/>
      <c r="C848" s="1"/>
      <c r="E848" s="6"/>
    </row>
    <row r="849" spans="1:5" ht="15.75" customHeight="1">
      <c r="A849" s="1"/>
      <c r="B849" s="1"/>
      <c r="C849" s="1"/>
      <c r="E849" s="6"/>
    </row>
    <row r="850" spans="1:5" ht="15.75" customHeight="1">
      <c r="A850" s="1"/>
      <c r="B850" s="1"/>
      <c r="C850" s="1"/>
      <c r="E850" s="6"/>
    </row>
    <row r="851" spans="1:5" ht="15.75" customHeight="1">
      <c r="A851" s="1"/>
      <c r="B851" s="1"/>
      <c r="C851" s="1"/>
      <c r="E851" s="6"/>
    </row>
    <row r="852" spans="1:5" ht="15.75" customHeight="1">
      <c r="A852" s="1"/>
      <c r="B852" s="1"/>
      <c r="C852" s="1"/>
      <c r="E852" s="6"/>
    </row>
    <row r="853" spans="1:5" ht="15.75" customHeight="1">
      <c r="A853" s="1"/>
      <c r="B853" s="1"/>
      <c r="C853" s="1"/>
      <c r="E853" s="6"/>
    </row>
    <row r="854" spans="1:5" ht="15.75" customHeight="1">
      <c r="A854" s="1"/>
      <c r="B854" s="1"/>
      <c r="C854" s="1"/>
      <c r="E854" s="6"/>
    </row>
    <row r="855" spans="1:5" ht="15.75" customHeight="1">
      <c r="A855" s="1"/>
      <c r="B855" s="1"/>
      <c r="C855" s="1"/>
      <c r="E855" s="6"/>
    </row>
    <row r="856" spans="1:5" ht="15.75" customHeight="1">
      <c r="A856" s="1"/>
      <c r="B856" s="1"/>
      <c r="C856" s="1"/>
      <c r="E856" s="6"/>
    </row>
    <row r="857" spans="1:5" ht="15.75" customHeight="1">
      <c r="A857" s="1"/>
      <c r="B857" s="1"/>
      <c r="C857" s="1"/>
      <c r="E857" s="6"/>
    </row>
    <row r="858" spans="1:5" ht="15.75" customHeight="1">
      <c r="A858" s="1"/>
      <c r="B858" s="1"/>
      <c r="C858" s="1"/>
      <c r="E858" s="6"/>
    </row>
    <row r="859" spans="1:5" ht="15.75" customHeight="1">
      <c r="A859" s="1"/>
      <c r="B859" s="1"/>
      <c r="C859" s="1"/>
      <c r="E859" s="6"/>
    </row>
    <row r="860" spans="1:5" ht="15.75" customHeight="1">
      <c r="A860" s="1"/>
      <c r="B860" s="1"/>
      <c r="C860" s="1"/>
      <c r="E860" s="6"/>
    </row>
    <row r="861" spans="1:5" ht="15.75" customHeight="1">
      <c r="A861" s="1"/>
      <c r="B861" s="1"/>
      <c r="C861" s="1"/>
      <c r="E861" s="6"/>
    </row>
    <row r="862" spans="1:5" ht="15.75" customHeight="1">
      <c r="A862" s="1"/>
      <c r="B862" s="1"/>
      <c r="C862" s="1"/>
      <c r="E862" s="6"/>
    </row>
    <row r="863" spans="1:5" ht="15.75" customHeight="1">
      <c r="A863" s="1"/>
      <c r="B863" s="1"/>
      <c r="C863" s="1"/>
      <c r="E863" s="6"/>
    </row>
    <row r="864" spans="1:5" ht="15.75" customHeight="1">
      <c r="A864" s="1"/>
      <c r="B864" s="1"/>
      <c r="C864" s="1"/>
      <c r="E864" s="6"/>
    </row>
    <row r="865" spans="1:5" ht="15.75" customHeight="1">
      <c r="A865" s="1"/>
      <c r="B865" s="1"/>
      <c r="C865" s="1"/>
      <c r="E865" s="6"/>
    </row>
    <row r="866" spans="1:5" ht="15.75" customHeight="1">
      <c r="A866" s="1"/>
      <c r="B866" s="1"/>
      <c r="C866" s="1"/>
      <c r="E866" s="6"/>
    </row>
    <row r="867" spans="1:5" ht="15.75" customHeight="1">
      <c r="A867" s="1"/>
      <c r="B867" s="1"/>
      <c r="C867" s="1"/>
      <c r="E867" s="6"/>
    </row>
    <row r="868" spans="1:5" ht="15.75" customHeight="1">
      <c r="A868" s="1"/>
      <c r="B868" s="1"/>
      <c r="C868" s="1"/>
      <c r="E868" s="6"/>
    </row>
    <row r="869" spans="1:5" ht="15.75" customHeight="1">
      <c r="A869" s="1"/>
      <c r="B869" s="1"/>
      <c r="C869" s="1"/>
      <c r="E869" s="6"/>
    </row>
    <row r="870" spans="1:5" ht="15.75" customHeight="1">
      <c r="A870" s="1"/>
      <c r="B870" s="1"/>
      <c r="C870" s="1"/>
      <c r="E870" s="6"/>
    </row>
    <row r="871" spans="1:5" ht="15.75" customHeight="1">
      <c r="A871" s="1"/>
      <c r="B871" s="1"/>
      <c r="C871" s="1"/>
      <c r="E871" s="6"/>
    </row>
    <row r="872" spans="1:5" ht="15.75" customHeight="1">
      <c r="A872" s="1"/>
      <c r="B872" s="1"/>
      <c r="C872" s="1"/>
      <c r="E872" s="6"/>
    </row>
    <row r="873" spans="1:5" ht="15.75" customHeight="1">
      <c r="A873" s="1"/>
      <c r="B873" s="1"/>
      <c r="C873" s="1"/>
      <c r="E873" s="6"/>
    </row>
    <row r="874" spans="1:5" ht="15.75" customHeight="1">
      <c r="A874" s="1"/>
      <c r="B874" s="1"/>
      <c r="C874" s="1"/>
      <c r="E874" s="6"/>
    </row>
    <row r="875" spans="1:5" ht="15.75" customHeight="1">
      <c r="A875" s="1"/>
      <c r="B875" s="1"/>
      <c r="C875" s="1"/>
      <c r="E875" s="6"/>
    </row>
    <row r="876" spans="1:5" ht="15.75" customHeight="1">
      <c r="A876" s="1"/>
      <c r="B876" s="1"/>
      <c r="C876" s="1"/>
      <c r="E876" s="6"/>
    </row>
    <row r="877" spans="1:5" ht="15.75" customHeight="1">
      <c r="A877" s="1"/>
      <c r="B877" s="1"/>
      <c r="C877" s="1"/>
      <c r="E877" s="6"/>
    </row>
    <row r="878" spans="1:5" ht="15.75" customHeight="1">
      <c r="A878" s="1"/>
      <c r="B878" s="1"/>
      <c r="C878" s="1"/>
      <c r="E878" s="6"/>
    </row>
    <row r="879" spans="1:5" ht="15.75" customHeight="1">
      <c r="A879" s="1"/>
      <c r="B879" s="1"/>
      <c r="C879" s="1"/>
      <c r="E879" s="6"/>
    </row>
    <row r="880" spans="1:5" ht="15.75" customHeight="1">
      <c r="A880" s="1"/>
      <c r="B880" s="1"/>
      <c r="C880" s="1"/>
      <c r="E880" s="6"/>
    </row>
    <row r="881" spans="1:5" ht="15.75" customHeight="1">
      <c r="A881" s="1"/>
      <c r="B881" s="1"/>
      <c r="C881" s="1"/>
      <c r="E881" s="6"/>
    </row>
    <row r="882" spans="1:5" ht="15.75" customHeight="1">
      <c r="A882" s="1"/>
      <c r="B882" s="1"/>
      <c r="C882" s="1"/>
      <c r="E882" s="6"/>
    </row>
    <row r="883" spans="1:5" ht="15.75" customHeight="1">
      <c r="A883" s="1"/>
      <c r="B883" s="1"/>
      <c r="C883" s="1"/>
      <c r="E883" s="6"/>
    </row>
    <row r="884" spans="1:5" ht="15.75" customHeight="1">
      <c r="A884" s="1"/>
      <c r="B884" s="1"/>
      <c r="C884" s="1"/>
      <c r="E884" s="6"/>
    </row>
    <row r="885" spans="1:5" ht="15.75" customHeight="1">
      <c r="A885" s="1"/>
      <c r="B885" s="1"/>
      <c r="C885" s="1"/>
      <c r="E885" s="6"/>
    </row>
    <row r="886" spans="1:5" ht="15.75" customHeight="1">
      <c r="A886" s="1"/>
      <c r="B886" s="1"/>
      <c r="C886" s="1"/>
      <c r="E886" s="6"/>
    </row>
    <row r="887" spans="1:5" ht="15.75" customHeight="1">
      <c r="A887" s="1"/>
      <c r="B887" s="1"/>
      <c r="C887" s="1"/>
      <c r="E887" s="6"/>
    </row>
    <row r="888" spans="1:5" ht="15.75" customHeight="1">
      <c r="A888" s="1"/>
      <c r="B888" s="1"/>
      <c r="C888" s="1"/>
      <c r="E888" s="6"/>
    </row>
    <row r="889" spans="1:5" ht="15.75" customHeight="1">
      <c r="A889" s="1"/>
      <c r="B889" s="1"/>
      <c r="C889" s="1"/>
      <c r="E889" s="6"/>
    </row>
    <row r="890" spans="1:5" ht="15.75" customHeight="1">
      <c r="A890" s="1"/>
      <c r="B890" s="1"/>
      <c r="C890" s="1"/>
      <c r="E890" s="6"/>
    </row>
    <row r="891" spans="1:5" ht="15.75" customHeight="1">
      <c r="A891" s="1"/>
      <c r="B891" s="1"/>
      <c r="C891" s="1"/>
      <c r="E891" s="6"/>
    </row>
    <row r="892" spans="1:5" ht="15.75" customHeight="1">
      <c r="A892" s="1"/>
      <c r="B892" s="1"/>
      <c r="C892" s="1"/>
      <c r="E892" s="6"/>
    </row>
    <row r="893" spans="1:5" ht="15.75" customHeight="1">
      <c r="A893" s="1"/>
      <c r="B893" s="1"/>
      <c r="C893" s="1"/>
      <c r="E893" s="6"/>
    </row>
    <row r="894" spans="1:5" ht="15.75" customHeight="1">
      <c r="A894" s="1"/>
      <c r="B894" s="1"/>
      <c r="C894" s="1"/>
      <c r="E894" s="6"/>
    </row>
    <row r="895" spans="1:5" ht="15.75" customHeight="1">
      <c r="A895" s="1"/>
      <c r="B895" s="1"/>
      <c r="C895" s="1"/>
      <c r="E895" s="6"/>
    </row>
    <row r="896" spans="1:5" ht="15.75" customHeight="1">
      <c r="A896" s="1"/>
      <c r="B896" s="1"/>
      <c r="C896" s="1"/>
      <c r="E896" s="6"/>
    </row>
    <row r="897" spans="1:5" ht="15.75" customHeight="1">
      <c r="A897" s="1"/>
      <c r="B897" s="1"/>
      <c r="C897" s="1"/>
      <c r="E897" s="6"/>
    </row>
    <row r="898" spans="1:5" ht="15.75" customHeight="1">
      <c r="A898" s="1"/>
      <c r="B898" s="1"/>
      <c r="C898" s="1"/>
      <c r="E898" s="6"/>
    </row>
    <row r="899" spans="1:5" ht="15.75" customHeight="1">
      <c r="A899" s="1"/>
      <c r="B899" s="1"/>
      <c r="C899" s="1"/>
      <c r="E899" s="6"/>
    </row>
    <row r="900" spans="1:5" ht="15.75" customHeight="1">
      <c r="A900" s="1"/>
      <c r="B900" s="1"/>
      <c r="C900" s="1"/>
      <c r="E900" s="6"/>
    </row>
    <row r="901" spans="1:5" ht="15.75" customHeight="1">
      <c r="A901" s="1"/>
      <c r="B901" s="1"/>
      <c r="C901" s="1"/>
      <c r="E901" s="6"/>
    </row>
    <row r="902" spans="1:5" ht="15.75" customHeight="1">
      <c r="A902" s="1"/>
      <c r="B902" s="1"/>
      <c r="C902" s="1"/>
      <c r="E902" s="6"/>
    </row>
    <row r="903" spans="1:5" ht="15.75" customHeight="1">
      <c r="A903" s="1"/>
      <c r="B903" s="1"/>
      <c r="C903" s="1"/>
      <c r="E903" s="6"/>
    </row>
    <row r="904" spans="1:5" ht="15.75" customHeight="1">
      <c r="A904" s="1"/>
      <c r="B904" s="1"/>
      <c r="C904" s="1"/>
      <c r="E904" s="6"/>
    </row>
    <row r="905" spans="1:5" ht="15.75" customHeight="1">
      <c r="A905" s="1"/>
      <c r="B905" s="1"/>
      <c r="C905" s="1"/>
      <c r="E905" s="6"/>
    </row>
    <row r="906" spans="1:5" ht="15.75" customHeight="1">
      <c r="A906" s="1"/>
      <c r="B906" s="1"/>
      <c r="C906" s="1"/>
      <c r="E906" s="6"/>
    </row>
    <row r="907" spans="1:5" ht="15.75" customHeight="1">
      <c r="A907" s="1"/>
      <c r="B907" s="1"/>
      <c r="C907" s="1"/>
      <c r="E907" s="6"/>
    </row>
    <row r="908" spans="1:5" ht="15.75" customHeight="1">
      <c r="A908" s="1"/>
      <c r="B908" s="1"/>
      <c r="C908" s="1"/>
      <c r="E908" s="6"/>
    </row>
    <row r="909" spans="1:5" ht="15.75" customHeight="1">
      <c r="A909" s="1"/>
      <c r="B909" s="1"/>
      <c r="C909" s="1"/>
      <c r="E909" s="6"/>
    </row>
    <row r="910" spans="1:5" ht="15.75" customHeight="1">
      <c r="A910" s="1"/>
      <c r="B910" s="1"/>
      <c r="C910" s="1"/>
      <c r="E910" s="6"/>
    </row>
    <row r="911" spans="1:5" ht="15.75" customHeight="1">
      <c r="A911" s="1"/>
      <c r="B911" s="1"/>
      <c r="C911" s="1"/>
      <c r="E911" s="6"/>
    </row>
    <row r="912" spans="1:5" ht="15.75" customHeight="1">
      <c r="A912" s="1"/>
      <c r="B912" s="1"/>
      <c r="C912" s="1"/>
      <c r="E912" s="6"/>
    </row>
    <row r="913" spans="1:5" ht="15.75" customHeight="1">
      <c r="A913" s="1"/>
      <c r="B913" s="1"/>
      <c r="C913" s="1"/>
      <c r="E913" s="6"/>
    </row>
    <row r="914" spans="1:5" ht="15.75" customHeight="1">
      <c r="A914" s="1"/>
      <c r="B914" s="1"/>
      <c r="C914" s="1"/>
      <c r="E914" s="6"/>
    </row>
    <row r="915" spans="1:5" ht="15.75" customHeight="1">
      <c r="A915" s="1"/>
      <c r="B915" s="1"/>
      <c r="C915" s="1"/>
      <c r="E915" s="6"/>
    </row>
    <row r="916" spans="1:5" ht="15.75" customHeight="1">
      <c r="A916" s="1"/>
      <c r="B916" s="1"/>
      <c r="C916" s="1"/>
      <c r="E916" s="6"/>
    </row>
    <row r="917" spans="1:5" ht="15.75" customHeight="1">
      <c r="A917" s="1"/>
      <c r="B917" s="1"/>
      <c r="C917" s="1"/>
      <c r="E917" s="6"/>
    </row>
    <row r="918" spans="1:5" ht="15.75" customHeight="1">
      <c r="A918" s="1"/>
      <c r="B918" s="1"/>
      <c r="C918" s="1"/>
      <c r="E918" s="6"/>
    </row>
    <row r="919" spans="1:5" ht="15.75" customHeight="1">
      <c r="A919" s="1"/>
      <c r="B919" s="1"/>
      <c r="C919" s="1"/>
      <c r="E919" s="6"/>
    </row>
    <row r="920" spans="1:5" ht="15.75" customHeight="1">
      <c r="A920" s="1"/>
      <c r="B920" s="1"/>
      <c r="C920" s="1"/>
      <c r="E920" s="6"/>
    </row>
    <row r="921" spans="1:5" ht="15.75" customHeight="1">
      <c r="A921" s="1"/>
      <c r="B921" s="1"/>
      <c r="C921" s="1"/>
      <c r="E921" s="6"/>
    </row>
    <row r="922" spans="1:5" ht="15.75" customHeight="1">
      <c r="A922" s="1"/>
      <c r="B922" s="1"/>
      <c r="C922" s="1"/>
      <c r="E922" s="6"/>
    </row>
    <row r="923" spans="1:5" ht="15.75" customHeight="1">
      <c r="A923" s="1"/>
      <c r="B923" s="1"/>
      <c r="C923" s="1"/>
      <c r="E923" s="6"/>
    </row>
    <row r="924" spans="1:5" ht="15.75" customHeight="1">
      <c r="A924" s="1"/>
      <c r="B924" s="1"/>
      <c r="C924" s="1"/>
      <c r="E924" s="6"/>
    </row>
    <row r="925" spans="1:5" ht="15.75" customHeight="1">
      <c r="A925" s="1"/>
      <c r="B925" s="1"/>
      <c r="C925" s="1"/>
      <c r="E925" s="6"/>
    </row>
    <row r="926" spans="1:5" ht="15.75" customHeight="1">
      <c r="A926" s="1"/>
      <c r="B926" s="1"/>
      <c r="C926" s="1"/>
      <c r="E926" s="6"/>
    </row>
    <row r="927" spans="1:5" ht="15.75" customHeight="1">
      <c r="A927" s="1"/>
      <c r="B927" s="1"/>
      <c r="C927" s="1"/>
      <c r="E927" s="6"/>
    </row>
    <row r="928" spans="1:5" ht="15.75" customHeight="1">
      <c r="A928" s="1"/>
      <c r="B928" s="1"/>
      <c r="C928" s="1"/>
      <c r="E928" s="6"/>
    </row>
    <row r="929" spans="1:5" ht="15.75" customHeight="1">
      <c r="A929" s="1"/>
      <c r="B929" s="1"/>
      <c r="C929" s="1"/>
      <c r="E929" s="6"/>
    </row>
    <row r="930" spans="1:5" ht="15.75" customHeight="1">
      <c r="A930" s="1"/>
      <c r="B930" s="1"/>
      <c r="C930" s="1"/>
      <c r="E930" s="6"/>
    </row>
    <row r="931" spans="1:5" ht="15.75" customHeight="1">
      <c r="A931" s="1"/>
      <c r="B931" s="1"/>
      <c r="C931" s="1"/>
      <c r="E931" s="6"/>
    </row>
    <row r="932" spans="1:5" ht="15.75" customHeight="1">
      <c r="A932" s="1"/>
      <c r="B932" s="1"/>
      <c r="C932" s="1"/>
      <c r="E932" s="6"/>
    </row>
    <row r="933" spans="1:5" ht="15.75" customHeight="1">
      <c r="A933" s="1"/>
      <c r="B933" s="1"/>
      <c r="C933" s="1"/>
      <c r="E933" s="6"/>
    </row>
    <row r="934" spans="1:5" ht="15.75" customHeight="1">
      <c r="A934" s="1"/>
      <c r="B934" s="1"/>
      <c r="C934" s="1"/>
      <c r="E934" s="6"/>
    </row>
    <row r="935" spans="1:5" ht="15.75" customHeight="1">
      <c r="A935" s="1"/>
      <c r="B935" s="1"/>
      <c r="C935" s="1"/>
      <c r="E935" s="6"/>
    </row>
    <row r="936" spans="1:5" ht="15.75" customHeight="1">
      <c r="A936" s="1"/>
      <c r="B936" s="1"/>
      <c r="C936" s="1"/>
      <c r="E936" s="6"/>
    </row>
    <row r="937" spans="1:5" ht="15.75" customHeight="1">
      <c r="A937" s="1"/>
      <c r="B937" s="1"/>
      <c r="C937" s="1"/>
      <c r="E937" s="6"/>
    </row>
    <row r="938" spans="1:5" ht="15.75" customHeight="1">
      <c r="A938" s="1"/>
      <c r="B938" s="1"/>
      <c r="C938" s="1"/>
      <c r="E938" s="6"/>
    </row>
    <row r="939" spans="1:5" ht="15.75" customHeight="1">
      <c r="A939" s="1"/>
      <c r="B939" s="1"/>
      <c r="C939" s="1"/>
      <c r="E939" s="6"/>
    </row>
    <row r="940" spans="1:5" ht="15.75" customHeight="1">
      <c r="A940" s="1"/>
      <c r="B940" s="1"/>
      <c r="C940" s="1"/>
      <c r="E940" s="6"/>
    </row>
    <row r="941" spans="1:5" ht="15.75" customHeight="1">
      <c r="A941" s="1"/>
      <c r="B941" s="1"/>
      <c r="C941" s="1"/>
      <c r="E941" s="6"/>
    </row>
    <row r="942" spans="1:5" ht="15.75" customHeight="1">
      <c r="A942" s="1"/>
      <c r="B942" s="1"/>
      <c r="C942" s="1"/>
      <c r="E942" s="6"/>
    </row>
    <row r="943" spans="1:5" ht="15.75" customHeight="1">
      <c r="A943" s="1"/>
      <c r="B943" s="1"/>
      <c r="C943" s="1"/>
      <c r="E943" s="6"/>
    </row>
    <row r="944" spans="1:5" ht="15.75" customHeight="1">
      <c r="A944" s="1"/>
      <c r="B944" s="1"/>
      <c r="C944" s="1"/>
      <c r="E944" s="6"/>
    </row>
    <row r="945" spans="1:5" ht="15.75" customHeight="1">
      <c r="A945" s="1"/>
      <c r="B945" s="1"/>
      <c r="C945" s="1"/>
      <c r="E945" s="6"/>
    </row>
    <row r="946" spans="1:5" ht="15.75" customHeight="1">
      <c r="A946" s="1"/>
      <c r="B946" s="1"/>
      <c r="C946" s="1"/>
      <c r="E946" s="6"/>
    </row>
    <row r="947" spans="1:5" ht="15.75" customHeight="1">
      <c r="A947" s="1"/>
      <c r="B947" s="1"/>
      <c r="C947" s="1"/>
      <c r="E947" s="6"/>
    </row>
    <row r="948" spans="1:5" ht="15.75" customHeight="1">
      <c r="A948" s="1"/>
      <c r="B948" s="1"/>
      <c r="C948" s="1"/>
      <c r="E948" s="6"/>
    </row>
    <row r="949" spans="1:5" ht="15.75" customHeight="1">
      <c r="A949" s="1"/>
      <c r="B949" s="1"/>
      <c r="C949" s="1"/>
      <c r="E949" s="6"/>
    </row>
    <row r="950" spans="1:5" ht="15.75" customHeight="1">
      <c r="A950" s="1"/>
      <c r="B950" s="1"/>
      <c r="C950" s="1"/>
      <c r="E950" s="6"/>
    </row>
    <row r="951" spans="1:5" ht="15.75" customHeight="1">
      <c r="A951" s="1"/>
      <c r="B951" s="1"/>
      <c r="C951" s="1"/>
      <c r="E951" s="6"/>
    </row>
    <row r="952" spans="1:5" ht="15.75" customHeight="1">
      <c r="A952" s="1"/>
      <c r="B952" s="1"/>
      <c r="C952" s="1"/>
      <c r="E952" s="6"/>
    </row>
    <row r="953" spans="1:5" ht="15.75" customHeight="1">
      <c r="A953" s="1"/>
      <c r="B953" s="1"/>
      <c r="C953" s="1"/>
      <c r="E953" s="6"/>
    </row>
    <row r="954" spans="1:5" ht="15.75" customHeight="1">
      <c r="A954" s="1"/>
      <c r="B954" s="1"/>
      <c r="C954" s="1"/>
      <c r="E954" s="6"/>
    </row>
    <row r="955" spans="1:5" ht="15.75" customHeight="1">
      <c r="A955" s="1"/>
      <c r="B955" s="1"/>
      <c r="C955" s="1"/>
      <c r="E955" s="6"/>
    </row>
    <row r="956" spans="1:5" ht="15.75" customHeight="1">
      <c r="A956" s="1"/>
      <c r="B956" s="1"/>
      <c r="C956" s="1"/>
      <c r="E956" s="6"/>
    </row>
    <row r="957" spans="1:5" ht="15.75" customHeight="1">
      <c r="A957" s="1"/>
      <c r="B957" s="1"/>
      <c r="C957" s="1"/>
      <c r="E957" s="6"/>
    </row>
    <row r="958" spans="1:5" ht="15.75" customHeight="1">
      <c r="A958" s="1"/>
      <c r="B958" s="1"/>
      <c r="C958" s="1"/>
      <c r="E958" s="6"/>
    </row>
    <row r="959" spans="1:5" ht="15.75" customHeight="1">
      <c r="A959" s="1"/>
      <c r="B959" s="1"/>
      <c r="C959" s="1"/>
      <c r="E959" s="6"/>
    </row>
    <row r="960" spans="1:5" ht="15.75" customHeight="1">
      <c r="A960" s="1"/>
      <c r="B960" s="1"/>
      <c r="C960" s="1"/>
      <c r="E960" s="6"/>
    </row>
    <row r="961" spans="1:5" ht="15.75" customHeight="1">
      <c r="A961" s="1"/>
      <c r="B961" s="1"/>
      <c r="C961" s="1"/>
      <c r="E961" s="6"/>
    </row>
    <row r="962" spans="1:5" ht="15.75" customHeight="1">
      <c r="A962" s="1"/>
      <c r="B962" s="1"/>
      <c r="C962" s="1"/>
      <c r="E962" s="6"/>
    </row>
    <row r="963" spans="1:5" ht="15.75" customHeight="1">
      <c r="A963" s="1"/>
      <c r="B963" s="1"/>
      <c r="C963" s="1"/>
      <c r="E963" s="6"/>
    </row>
    <row r="964" spans="1:5" ht="15.75" customHeight="1">
      <c r="A964" s="1"/>
      <c r="B964" s="1"/>
      <c r="C964" s="1"/>
      <c r="E964" s="6"/>
    </row>
    <row r="965" spans="1:5" ht="15.75" customHeight="1">
      <c r="A965" s="1"/>
      <c r="B965" s="1"/>
      <c r="C965" s="1"/>
      <c r="E965" s="6"/>
    </row>
    <row r="966" spans="1:5" ht="15.75" customHeight="1">
      <c r="A966" s="1"/>
      <c r="B966" s="1"/>
      <c r="C966" s="1"/>
      <c r="E966" s="6"/>
    </row>
    <row r="967" spans="1:5" ht="15.75" customHeight="1">
      <c r="A967" s="1"/>
      <c r="B967" s="1"/>
      <c r="C967" s="1"/>
      <c r="E967" s="6"/>
    </row>
    <row r="968" spans="1:5" ht="15.75" customHeight="1">
      <c r="A968" s="1"/>
      <c r="B968" s="1"/>
      <c r="C968" s="1"/>
      <c r="E968" s="6"/>
    </row>
    <row r="969" spans="1:5" ht="15.75" customHeight="1">
      <c r="A969" s="1"/>
      <c r="B969" s="1"/>
      <c r="C969" s="1"/>
      <c r="E969" s="6"/>
    </row>
    <row r="970" spans="1:5" ht="15.75" customHeight="1">
      <c r="A970" s="1"/>
      <c r="B970" s="1"/>
      <c r="C970" s="1"/>
      <c r="E970" s="6"/>
    </row>
    <row r="971" spans="1:5" ht="15.75" customHeight="1">
      <c r="A971" s="1"/>
      <c r="B971" s="1"/>
      <c r="C971" s="1"/>
      <c r="E971" s="6"/>
    </row>
    <row r="972" spans="1:5" ht="15.75" customHeight="1">
      <c r="A972" s="1"/>
      <c r="B972" s="1"/>
      <c r="C972" s="1"/>
      <c r="E972" s="6"/>
    </row>
    <row r="973" spans="1:5" ht="15.75" customHeight="1">
      <c r="A973" s="1"/>
      <c r="B973" s="1"/>
      <c r="C973" s="1"/>
      <c r="E973" s="6"/>
    </row>
    <row r="974" spans="1:5" ht="15.75" customHeight="1">
      <c r="A974" s="1"/>
      <c r="B974" s="1"/>
      <c r="C974" s="1"/>
      <c r="E974" s="6"/>
    </row>
    <row r="975" spans="1:5" ht="15.75" customHeight="1">
      <c r="A975" s="1"/>
      <c r="B975" s="1"/>
      <c r="C975" s="1"/>
      <c r="E975" s="6"/>
    </row>
    <row r="976" spans="1:5" ht="15.75" customHeight="1">
      <c r="A976" s="1"/>
      <c r="B976" s="1"/>
      <c r="C976" s="1"/>
      <c r="E976" s="6"/>
    </row>
    <row r="977" spans="1:5" ht="15.75" customHeight="1">
      <c r="A977" s="1"/>
      <c r="B977" s="1"/>
      <c r="C977" s="1"/>
      <c r="E977" s="6"/>
    </row>
    <row r="978" spans="1:5" ht="15.75" customHeight="1">
      <c r="A978" s="1"/>
      <c r="B978" s="1"/>
      <c r="C978" s="1"/>
      <c r="E978" s="6"/>
    </row>
    <row r="979" spans="1:5" ht="15.75" customHeight="1">
      <c r="A979" s="1"/>
      <c r="B979" s="1"/>
      <c r="C979" s="1"/>
      <c r="E979" s="6"/>
    </row>
  </sheetData>
  <hyperlinks>
    <hyperlink ref="E2" r:id="rId1" xr:uid="{00000000-0004-0000-0000-000000000000}"/>
    <hyperlink ref="E3" r:id="rId2" xr:uid="{00000000-0004-0000-0000-000001000000}"/>
    <hyperlink ref="E4" r:id="rId3" xr:uid="{00000000-0004-0000-0000-000002000000}"/>
    <hyperlink ref="E5" r:id="rId4" xr:uid="{00000000-0004-0000-0000-000003000000}"/>
    <hyperlink ref="E6" r:id="rId5" xr:uid="{00000000-0004-0000-0000-000004000000}"/>
    <hyperlink ref="E7" r:id="rId6" xr:uid="{00000000-0004-0000-0000-000005000000}"/>
    <hyperlink ref="E8" r:id="rId7" xr:uid="{00000000-0004-0000-0000-000006000000}"/>
    <hyperlink ref="E9" r:id="rId8" xr:uid="{00000000-0004-0000-0000-000007000000}"/>
    <hyperlink ref="E10" r:id="rId9" xr:uid="{00000000-0004-0000-0000-000008000000}"/>
    <hyperlink ref="E11" r:id="rId10" xr:uid="{00000000-0004-0000-0000-000009000000}"/>
    <hyperlink ref="E12" r:id="rId11" xr:uid="{00000000-0004-0000-0000-00000A000000}"/>
    <hyperlink ref="E13" r:id="rId12" xr:uid="{00000000-0004-0000-0000-00000B000000}"/>
    <hyperlink ref="E14" r:id="rId13" xr:uid="{00000000-0004-0000-0000-00000C000000}"/>
    <hyperlink ref="E15" r:id="rId14" xr:uid="{00000000-0004-0000-0000-00000D000000}"/>
    <hyperlink ref="E16" r:id="rId15" xr:uid="{00000000-0004-0000-0000-00000E000000}"/>
    <hyperlink ref="E17" r:id="rId16" xr:uid="{00000000-0004-0000-0000-00000F000000}"/>
    <hyperlink ref="E18" r:id="rId17" xr:uid="{00000000-0004-0000-0000-000010000000}"/>
    <hyperlink ref="E19" r:id="rId18" xr:uid="{00000000-0004-0000-0000-000011000000}"/>
    <hyperlink ref="E20" r:id="rId19" xr:uid="{00000000-0004-0000-0000-000012000000}"/>
    <hyperlink ref="E21" r:id="rId20" xr:uid="{00000000-0004-0000-0000-000013000000}"/>
    <hyperlink ref="E22" r:id="rId21" xr:uid="{00000000-0004-0000-0000-000014000000}"/>
    <hyperlink ref="E23" r:id="rId22" xr:uid="{00000000-0004-0000-0000-000015000000}"/>
    <hyperlink ref="E24" r:id="rId23" xr:uid="{00000000-0004-0000-0000-000016000000}"/>
    <hyperlink ref="E25" r:id="rId24" xr:uid="{00000000-0004-0000-0000-000017000000}"/>
    <hyperlink ref="E26" r:id="rId25" xr:uid="{00000000-0004-0000-0000-000018000000}"/>
    <hyperlink ref="E27" r:id="rId26" xr:uid="{00000000-0004-0000-0000-000019000000}"/>
    <hyperlink ref="F27" r:id="rId27" xr:uid="{00000000-0004-0000-0000-00001A000000}"/>
    <hyperlink ref="E28" r:id="rId28" xr:uid="{00000000-0004-0000-0000-00001B000000}"/>
    <hyperlink ref="E29" r:id="rId29" xr:uid="{00000000-0004-0000-0000-00001C000000}"/>
    <hyperlink ref="E30" r:id="rId30" xr:uid="{00000000-0004-0000-0000-00001E000000}"/>
    <hyperlink ref="F30" r:id="rId31" xr:uid="{00000000-0004-0000-0000-00001F000000}"/>
    <hyperlink ref="E31" r:id="rId32" xr:uid="{00000000-0004-0000-0000-000020000000}"/>
    <hyperlink ref="F31" r:id="rId33" xr:uid="{00000000-0004-0000-0000-000021000000}"/>
    <hyperlink ref="E32" r:id="rId34" xr:uid="{00000000-0004-0000-0000-000022000000}"/>
    <hyperlink ref="F32" r:id="rId35" xr:uid="{00000000-0004-0000-0000-000023000000}"/>
    <hyperlink ref="E33" r:id="rId36" xr:uid="{00000000-0004-0000-0000-000024000000}"/>
    <hyperlink ref="E34" r:id="rId37" xr:uid="{00000000-0004-0000-0000-000025000000}"/>
    <hyperlink ref="E35" r:id="rId38" xr:uid="{00000000-0004-0000-0000-000026000000}"/>
    <hyperlink ref="E36" r:id="rId39" xr:uid="{00000000-0004-0000-0000-000027000000}"/>
    <hyperlink ref="F36" r:id="rId40" xr:uid="{00000000-0004-0000-0000-000028000000}"/>
    <hyperlink ref="E37" r:id="rId41" xr:uid="{00000000-0004-0000-0000-000029000000}"/>
    <hyperlink ref="E38" r:id="rId42" xr:uid="{00000000-0004-0000-0000-00002A000000}"/>
    <hyperlink ref="E39" r:id="rId43" xr:uid="{00000000-0004-0000-0000-00002B000000}"/>
    <hyperlink ref="F39" r:id="rId44" xr:uid="{00000000-0004-0000-0000-00002C000000}"/>
    <hyperlink ref="E40" r:id="rId45" xr:uid="{00000000-0004-0000-0000-00002D000000}"/>
    <hyperlink ref="E41" r:id="rId46" xr:uid="{00000000-0004-0000-0000-00002E000000}"/>
    <hyperlink ref="E42" r:id="rId47" xr:uid="{00000000-0004-0000-0000-000030000000}"/>
    <hyperlink ref="E43" r:id="rId48" xr:uid="{00000000-0004-0000-0000-000031000000}"/>
    <hyperlink ref="E44" r:id="rId49" xr:uid="{00000000-0004-0000-0000-000032000000}"/>
    <hyperlink ref="E45" r:id="rId50" xr:uid="{00000000-0004-0000-0000-000033000000}"/>
    <hyperlink ref="F45" r:id="rId51" xr:uid="{00000000-0004-0000-0000-000034000000}"/>
    <hyperlink ref="E46" r:id="rId52" xr:uid="{00000000-0004-0000-0000-000035000000}"/>
    <hyperlink ref="F46" r:id="rId53" xr:uid="{00000000-0004-0000-0000-000036000000}"/>
    <hyperlink ref="E47" r:id="rId54" xr:uid="{00000000-0004-0000-0000-000037000000}"/>
    <hyperlink ref="F47" r:id="rId55" xr:uid="{00000000-0004-0000-0000-000038000000}"/>
    <hyperlink ref="E48" r:id="rId56" xr:uid="{00000000-0004-0000-0000-000039000000}"/>
    <hyperlink ref="E49" r:id="rId57" xr:uid="{00000000-0004-0000-0000-00003A000000}"/>
    <hyperlink ref="E50" r:id="rId58" xr:uid="{00000000-0004-0000-0000-00003B000000}"/>
    <hyperlink ref="F50" r:id="rId59" xr:uid="{00000000-0004-0000-0000-00003C000000}"/>
    <hyperlink ref="E51" r:id="rId60" xr:uid="{00000000-0004-0000-0000-00003D000000}"/>
    <hyperlink ref="F51" r:id="rId61" xr:uid="{00000000-0004-0000-0000-00003E000000}"/>
    <hyperlink ref="E52" r:id="rId62" xr:uid="{00000000-0004-0000-0000-00003F000000}"/>
    <hyperlink ref="E53" r:id="rId63" xr:uid="{00000000-0004-0000-0000-000040000000}"/>
    <hyperlink ref="E54" r:id="rId64" xr:uid="{00000000-0004-0000-0000-000041000000}"/>
    <hyperlink ref="F54" r:id="rId65" xr:uid="{00000000-0004-0000-0000-000042000000}"/>
    <hyperlink ref="E55" r:id="rId66" xr:uid="{00000000-0004-0000-0000-000043000000}"/>
    <hyperlink ref="E56" r:id="rId67" xr:uid="{00000000-0004-0000-0000-000044000000}"/>
    <hyperlink ref="E57" r:id="rId68" xr:uid="{00000000-0004-0000-0000-000045000000}"/>
    <hyperlink ref="E58" r:id="rId69" xr:uid="{00000000-0004-0000-0000-000046000000}"/>
    <hyperlink ref="E59" r:id="rId70" xr:uid="{00000000-0004-0000-0000-000047000000}"/>
    <hyperlink ref="E60" r:id="rId71" xr:uid="{00000000-0004-0000-0000-000048000000}"/>
    <hyperlink ref="E61" r:id="rId72" xr:uid="{00000000-0004-0000-0000-000049000000}"/>
    <hyperlink ref="E62" r:id="rId73" xr:uid="{00000000-0004-0000-0000-00004A000000}"/>
    <hyperlink ref="F62" r:id="rId74" xr:uid="{00000000-0004-0000-0000-00004B000000}"/>
    <hyperlink ref="E63" r:id="rId75" xr:uid="{00000000-0004-0000-0000-00004C000000}"/>
    <hyperlink ref="F63" r:id="rId76" xr:uid="{00000000-0004-0000-0000-00004D000000}"/>
    <hyperlink ref="E64" r:id="rId77" xr:uid="{00000000-0004-0000-0000-00004E000000}"/>
    <hyperlink ref="F64" r:id="rId78" xr:uid="{00000000-0004-0000-0000-00004F000000}"/>
    <hyperlink ref="E65" r:id="rId79" xr:uid="{00000000-0004-0000-0000-000050000000}"/>
    <hyperlink ref="E66" r:id="rId80" xr:uid="{00000000-0004-0000-0000-000051000000}"/>
    <hyperlink ref="E67" r:id="rId81" xr:uid="{00000000-0004-0000-0000-000052000000}"/>
    <hyperlink ref="E68" r:id="rId82" xr:uid="{00000000-0004-0000-0000-000053000000}"/>
    <hyperlink ref="F68" r:id="rId83" xr:uid="{00000000-0004-0000-0000-000054000000}"/>
    <hyperlink ref="E69" r:id="rId84" xr:uid="{00000000-0004-0000-0000-000055000000}"/>
    <hyperlink ref="F69" r:id="rId85" xr:uid="{00000000-0004-0000-0000-000056000000}"/>
    <hyperlink ref="E70" r:id="rId86" xr:uid="{00000000-0004-0000-0000-000057000000}"/>
    <hyperlink ref="E71" r:id="rId87" xr:uid="{00000000-0004-0000-0000-000058000000}"/>
    <hyperlink ref="E72" r:id="rId88" xr:uid="{00000000-0004-0000-0000-000059000000}"/>
    <hyperlink ref="E73" r:id="rId89" xr:uid="{00000000-0004-0000-0000-00005A000000}"/>
    <hyperlink ref="E74" r:id="rId90" xr:uid="{00000000-0004-0000-0000-00005B000000}"/>
    <hyperlink ref="E75" r:id="rId91" xr:uid="{00000000-0004-0000-0000-00005C000000}"/>
    <hyperlink ref="E76" r:id="rId92" xr:uid="{00000000-0004-0000-0000-00005D000000}"/>
    <hyperlink ref="E77" r:id="rId93" xr:uid="{00000000-0004-0000-0000-00005E000000}"/>
    <hyperlink ref="E78" r:id="rId94" xr:uid="{00000000-0004-0000-0000-00005F000000}"/>
    <hyperlink ref="E79" r:id="rId95" xr:uid="{00000000-0004-0000-0000-000060000000}"/>
    <hyperlink ref="E80" r:id="rId96" xr:uid="{00000000-0004-0000-0000-000061000000}"/>
    <hyperlink ref="E81" r:id="rId97" xr:uid="{00000000-0004-0000-0000-000062000000}"/>
    <hyperlink ref="E82" r:id="rId98" xr:uid="{00000000-0004-0000-0000-000063000000}"/>
    <hyperlink ref="F82" r:id="rId99" xr:uid="{00000000-0004-0000-0000-000064000000}"/>
    <hyperlink ref="E83" r:id="rId100" xr:uid="{00000000-0004-0000-0000-000065000000}"/>
    <hyperlink ref="E84" r:id="rId101" xr:uid="{00000000-0004-0000-0000-000066000000}"/>
    <hyperlink ref="E85" r:id="rId102" xr:uid="{00000000-0004-0000-0000-000067000000}"/>
    <hyperlink ref="E86" r:id="rId103" xr:uid="{00000000-0004-0000-0000-000068000000}"/>
    <hyperlink ref="E87" r:id="rId104" xr:uid="{00000000-0004-0000-0000-000069000000}"/>
    <hyperlink ref="E88" r:id="rId105" xr:uid="{00000000-0004-0000-0000-00006A000000}"/>
    <hyperlink ref="F88" r:id="rId106" xr:uid="{00000000-0004-0000-0000-00006B000000}"/>
    <hyperlink ref="E89" r:id="rId107" xr:uid="{00000000-0004-0000-0000-00006C000000}"/>
    <hyperlink ref="E90" r:id="rId108" xr:uid="{00000000-0004-0000-0000-00006D000000}"/>
    <hyperlink ref="E91" r:id="rId109" xr:uid="{00000000-0004-0000-0000-00006E000000}"/>
    <hyperlink ref="F91" r:id="rId110" xr:uid="{00000000-0004-0000-0000-00006F000000}"/>
    <hyperlink ref="E92" r:id="rId111" xr:uid="{00000000-0004-0000-0000-000070000000}"/>
    <hyperlink ref="E93" r:id="rId112" xr:uid="{00000000-0004-0000-0000-000071000000}"/>
    <hyperlink ref="F93" r:id="rId113" xr:uid="{00000000-0004-0000-0000-000072000000}"/>
    <hyperlink ref="E94" r:id="rId114" xr:uid="{00000000-0004-0000-0000-000073000000}"/>
    <hyperlink ref="F94" r:id="rId115" xr:uid="{00000000-0004-0000-0000-000074000000}"/>
    <hyperlink ref="E95" r:id="rId116" xr:uid="{00000000-0004-0000-0000-000075000000}"/>
    <hyperlink ref="E96" r:id="rId117" xr:uid="{00000000-0004-0000-0000-000076000000}"/>
    <hyperlink ref="F96" r:id="rId118" xr:uid="{00000000-0004-0000-0000-000077000000}"/>
    <hyperlink ref="E97" r:id="rId119" xr:uid="{00000000-0004-0000-0000-000078000000}"/>
    <hyperlink ref="E98" r:id="rId120" xr:uid="{00000000-0004-0000-0000-000079000000}"/>
    <hyperlink ref="F98" r:id="rId121" xr:uid="{00000000-0004-0000-0000-00007A000000}"/>
    <hyperlink ref="E99" r:id="rId122" xr:uid="{00000000-0004-0000-0000-00007B000000}"/>
    <hyperlink ref="E100" r:id="rId123" xr:uid="{00000000-0004-0000-0000-00007C000000}"/>
    <hyperlink ref="F100" r:id="rId124" xr:uid="{00000000-0004-0000-0000-00007D000000}"/>
    <hyperlink ref="E101" r:id="rId125" xr:uid="{00000000-0004-0000-0000-00007E000000}"/>
    <hyperlink ref="F101" r:id="rId126" xr:uid="{00000000-0004-0000-0000-00007F000000}"/>
    <hyperlink ref="E102" r:id="rId127" xr:uid="{00000000-0004-0000-0000-000080000000}"/>
    <hyperlink ref="E103" r:id="rId128" xr:uid="{00000000-0004-0000-0000-000081000000}"/>
    <hyperlink ref="F103" r:id="rId129" xr:uid="{00000000-0004-0000-0000-000082000000}"/>
    <hyperlink ref="E104" r:id="rId130" xr:uid="{00000000-0004-0000-0000-000083000000}"/>
    <hyperlink ref="F104" r:id="rId131" xr:uid="{00000000-0004-0000-0000-000084000000}"/>
    <hyperlink ref="E105" r:id="rId132" xr:uid="{00000000-0004-0000-0000-000085000000}"/>
    <hyperlink ref="E106" r:id="rId133" xr:uid="{00000000-0004-0000-0000-000086000000}"/>
    <hyperlink ref="E107" r:id="rId134" xr:uid="{00000000-0004-0000-0000-000087000000}"/>
    <hyperlink ref="E108" r:id="rId135" xr:uid="{00000000-0004-0000-0000-000088000000}"/>
    <hyperlink ref="F108" r:id="rId136" xr:uid="{00000000-0004-0000-0000-000089000000}"/>
    <hyperlink ref="E109" r:id="rId137" xr:uid="{00000000-0004-0000-0000-00008A000000}"/>
    <hyperlink ref="E110" r:id="rId138" xr:uid="{00000000-0004-0000-0000-00008B000000}"/>
    <hyperlink ref="E111" r:id="rId139" xr:uid="{00000000-0004-0000-0000-00008C000000}"/>
    <hyperlink ref="E112" r:id="rId140" xr:uid="{00000000-0004-0000-0000-00008D000000}"/>
    <hyperlink ref="E113" r:id="rId141" xr:uid="{00000000-0004-0000-0000-00008E000000}"/>
    <hyperlink ref="E114" r:id="rId142" xr:uid="{00000000-0004-0000-0000-00008F000000}"/>
    <hyperlink ref="E115" r:id="rId143" xr:uid="{00000000-0004-0000-0000-000090000000}"/>
    <hyperlink ref="E116" r:id="rId144" xr:uid="{00000000-0004-0000-0000-000091000000}"/>
    <hyperlink ref="E117" r:id="rId145" xr:uid="{00000000-0004-0000-0000-000092000000}"/>
    <hyperlink ref="E118" r:id="rId146" xr:uid="{00000000-0004-0000-0000-000093000000}"/>
    <hyperlink ref="E119" r:id="rId147" xr:uid="{00000000-0004-0000-0000-000094000000}"/>
    <hyperlink ref="F119" r:id="rId148" xr:uid="{00000000-0004-0000-0000-000095000000}"/>
    <hyperlink ref="E120" r:id="rId149" xr:uid="{00000000-0004-0000-0000-000096000000}"/>
    <hyperlink ref="E121" r:id="rId150" xr:uid="{00000000-0004-0000-0000-000097000000}"/>
    <hyperlink ref="F121" r:id="rId151" xr:uid="{00000000-0004-0000-0000-000098000000}"/>
    <hyperlink ref="E122" r:id="rId152" xr:uid="{00000000-0004-0000-0000-000099000000}"/>
    <hyperlink ref="E123" r:id="rId153" xr:uid="{00000000-0004-0000-0000-00009A000000}"/>
    <hyperlink ref="E124" r:id="rId154" xr:uid="{00000000-0004-0000-0000-00009B000000}"/>
    <hyperlink ref="E125" r:id="rId155" xr:uid="{00000000-0004-0000-0000-00009C000000}"/>
    <hyperlink ref="E126" r:id="rId156" xr:uid="{00000000-0004-0000-0000-00009D000000}"/>
    <hyperlink ref="E127" r:id="rId157" xr:uid="{00000000-0004-0000-0000-00009E000000}"/>
    <hyperlink ref="E128" r:id="rId158" xr:uid="{00000000-0004-0000-0000-00009F000000}"/>
    <hyperlink ref="E129" r:id="rId159" xr:uid="{00000000-0004-0000-0000-0000A0000000}"/>
    <hyperlink ref="E130" r:id="rId160" xr:uid="{00000000-0004-0000-0000-0000A1000000}"/>
    <hyperlink ref="F130" r:id="rId161" xr:uid="{00000000-0004-0000-0000-0000A2000000}"/>
    <hyperlink ref="E131" r:id="rId162" xr:uid="{00000000-0004-0000-0000-0000A3000000}"/>
    <hyperlink ref="F131" r:id="rId163" xr:uid="{00000000-0004-0000-0000-0000A4000000}"/>
    <hyperlink ref="E132" r:id="rId164" xr:uid="{00000000-0004-0000-0000-0000A5000000}"/>
    <hyperlink ref="F132" r:id="rId165" xr:uid="{00000000-0004-0000-0000-0000A6000000}"/>
    <hyperlink ref="E133" r:id="rId166" xr:uid="{00000000-0004-0000-0000-0000A7000000}"/>
    <hyperlink ref="F133" r:id="rId167" xr:uid="{00000000-0004-0000-0000-0000A8000000}"/>
    <hyperlink ref="E134" r:id="rId168" xr:uid="{00000000-0004-0000-0000-0000A9000000}"/>
    <hyperlink ref="E135" r:id="rId169" xr:uid="{00000000-0004-0000-0000-0000AA000000}"/>
    <hyperlink ref="F135" r:id="rId170" xr:uid="{00000000-0004-0000-0000-0000AB000000}"/>
    <hyperlink ref="E136" r:id="rId171" xr:uid="{00000000-0004-0000-0000-0000AC000000}"/>
    <hyperlink ref="F136" r:id="rId172" xr:uid="{00000000-0004-0000-0000-0000AD000000}"/>
    <hyperlink ref="E137" r:id="rId173" xr:uid="{00000000-0004-0000-0000-0000AE000000}"/>
    <hyperlink ref="E138" r:id="rId174" xr:uid="{00000000-0004-0000-0000-0000AF000000}"/>
    <hyperlink ref="F138" r:id="rId175" xr:uid="{00000000-0004-0000-0000-0000B0000000}"/>
    <hyperlink ref="E139" r:id="rId176" xr:uid="{00000000-0004-0000-0000-0000B1000000}"/>
    <hyperlink ref="E140" r:id="rId177" xr:uid="{00000000-0004-0000-0000-0000B2000000}"/>
    <hyperlink ref="E141" r:id="rId178" xr:uid="{00000000-0004-0000-0000-0000B3000000}"/>
    <hyperlink ref="E142" r:id="rId179" xr:uid="{00000000-0004-0000-0000-0000B4000000}"/>
    <hyperlink ref="E143" r:id="rId180" xr:uid="{00000000-0004-0000-0000-0000B5000000}"/>
    <hyperlink ref="E144" r:id="rId181" xr:uid="{00000000-0004-0000-0000-0000B6000000}"/>
    <hyperlink ref="E145" r:id="rId182" xr:uid="{00000000-0004-0000-0000-0000B7000000}"/>
    <hyperlink ref="E146" r:id="rId183" xr:uid="{00000000-0004-0000-0000-0000B8000000}"/>
    <hyperlink ref="E147" r:id="rId184" xr:uid="{00000000-0004-0000-0000-0000B9000000}"/>
    <hyperlink ref="E148" r:id="rId185" xr:uid="{00000000-0004-0000-0000-0000BA000000}"/>
    <hyperlink ref="E149" r:id="rId186" xr:uid="{00000000-0004-0000-0000-0000BB000000}"/>
    <hyperlink ref="F149" r:id="rId187" xr:uid="{00000000-0004-0000-0000-0000BC000000}"/>
    <hyperlink ref="E150" r:id="rId188" xr:uid="{00000000-0004-0000-0000-0000BD000000}"/>
    <hyperlink ref="E151" r:id="rId189" xr:uid="{00000000-0004-0000-0000-0000BE000000}"/>
    <hyperlink ref="E152" r:id="rId190" xr:uid="{00000000-0004-0000-0000-0000BF000000}"/>
    <hyperlink ref="E153" r:id="rId191" xr:uid="{00000000-0004-0000-0000-0000C0000000}"/>
    <hyperlink ref="E154" r:id="rId192" xr:uid="{00000000-0004-0000-0000-0000C1000000}"/>
    <hyperlink ref="E155" r:id="rId193" xr:uid="{00000000-0004-0000-0000-0000C2000000}"/>
    <hyperlink ref="E156" r:id="rId194" xr:uid="{00000000-0004-0000-0000-0000C3000000}"/>
    <hyperlink ref="E157" r:id="rId195" xr:uid="{00000000-0004-0000-0000-0000C4000000}"/>
    <hyperlink ref="E158" r:id="rId196" xr:uid="{00000000-0004-0000-0000-0000C5000000}"/>
    <hyperlink ref="E159" r:id="rId197" xr:uid="{00000000-0004-0000-0000-0000C6000000}"/>
    <hyperlink ref="E160" r:id="rId198" xr:uid="{00000000-0004-0000-0000-0000C7000000}"/>
    <hyperlink ref="E161" r:id="rId199" xr:uid="{00000000-0004-0000-0000-0000C8000000}"/>
    <hyperlink ref="E162" r:id="rId200" xr:uid="{00000000-0004-0000-0000-0000C9000000}"/>
    <hyperlink ref="E163" r:id="rId201" xr:uid="{00000000-0004-0000-0000-0000CA000000}"/>
    <hyperlink ref="E164" r:id="rId202" xr:uid="{00000000-0004-0000-0000-0000CB000000}"/>
    <hyperlink ref="F164" r:id="rId203" xr:uid="{00000000-0004-0000-0000-0000CC000000}"/>
    <hyperlink ref="E165" r:id="rId204" xr:uid="{00000000-0004-0000-0000-0000CD000000}"/>
    <hyperlink ref="E166" r:id="rId205" xr:uid="{00000000-0004-0000-0000-0000CE000000}"/>
    <hyperlink ref="E167" r:id="rId206" xr:uid="{00000000-0004-0000-0000-0000CF000000}"/>
    <hyperlink ref="E168" r:id="rId207" xr:uid="{00000000-0004-0000-0000-0000D0000000}"/>
    <hyperlink ref="E169" r:id="rId208" xr:uid="{00000000-0004-0000-0000-0000D1000000}"/>
    <hyperlink ref="E170" r:id="rId209" xr:uid="{00000000-0004-0000-0000-0000D2000000}"/>
    <hyperlink ref="E171" r:id="rId210" xr:uid="{00000000-0004-0000-0000-0000D3000000}"/>
    <hyperlink ref="E172" r:id="rId211" xr:uid="{00000000-0004-0000-0000-0000D4000000}"/>
    <hyperlink ref="E173" r:id="rId212" xr:uid="{00000000-0004-0000-0000-0000D5000000}"/>
    <hyperlink ref="E174" r:id="rId213" xr:uid="{00000000-0004-0000-0000-0000D6000000}"/>
    <hyperlink ref="E175" r:id="rId214" xr:uid="{00000000-0004-0000-0000-0000D7000000}"/>
    <hyperlink ref="E176" r:id="rId215" xr:uid="{00000000-0004-0000-0000-0000D8000000}"/>
    <hyperlink ref="E177" r:id="rId216" xr:uid="{00000000-0004-0000-0000-0000D9000000}"/>
    <hyperlink ref="E178" r:id="rId217" xr:uid="{00000000-0004-0000-0000-0000DA000000}"/>
    <hyperlink ref="E179" r:id="rId218" xr:uid="{00000000-0004-0000-0000-0000DB000000}"/>
    <hyperlink ref="E180" r:id="rId219" xr:uid="{00000000-0004-0000-0000-0000DC000000}"/>
    <hyperlink ref="E181" r:id="rId220" xr:uid="{00000000-0004-0000-0000-0000DD000000}"/>
    <hyperlink ref="E182" r:id="rId221" xr:uid="{00000000-0004-0000-0000-0000DE000000}"/>
    <hyperlink ref="F182" r:id="rId222" xr:uid="{00000000-0004-0000-0000-0000DF000000}"/>
    <hyperlink ref="E183" r:id="rId223" xr:uid="{00000000-0004-0000-0000-0000E0000000}"/>
    <hyperlink ref="E184" r:id="rId224" xr:uid="{00000000-0004-0000-0000-0000E1000000}"/>
    <hyperlink ref="E185" r:id="rId225" xr:uid="{00000000-0004-0000-0000-0000E2000000}"/>
    <hyperlink ref="E186" r:id="rId226" xr:uid="{00000000-0004-0000-0000-0000E3000000}"/>
    <hyperlink ref="E187" r:id="rId227" xr:uid="{00000000-0004-0000-0000-0000E4000000}"/>
    <hyperlink ref="E188" r:id="rId228" xr:uid="{00000000-0004-0000-0000-0000E5000000}"/>
    <hyperlink ref="E189" r:id="rId229" xr:uid="{00000000-0004-0000-0000-0000E6000000}"/>
    <hyperlink ref="E190" r:id="rId230" xr:uid="{00000000-0004-0000-0000-0000E7000000}"/>
    <hyperlink ref="E191" r:id="rId231" xr:uid="{00000000-0004-0000-0000-0000E8000000}"/>
    <hyperlink ref="E192" r:id="rId232" xr:uid="{00000000-0004-0000-0000-0000E9000000}"/>
    <hyperlink ref="F192" r:id="rId233" xr:uid="{00000000-0004-0000-0000-0000EA000000}"/>
    <hyperlink ref="E193" r:id="rId234" xr:uid="{00000000-0004-0000-0000-0000EB000000}"/>
    <hyperlink ref="E194" r:id="rId235" xr:uid="{00000000-0004-0000-0000-0000EC000000}"/>
    <hyperlink ref="E195" r:id="rId236" xr:uid="{00000000-0004-0000-0000-0000ED000000}"/>
    <hyperlink ref="E196" r:id="rId237" xr:uid="{00000000-0004-0000-0000-0000EE000000}"/>
    <hyperlink ref="E197" r:id="rId238" xr:uid="{00000000-0004-0000-0000-0000EF000000}"/>
    <hyperlink ref="E198" r:id="rId239" xr:uid="{00000000-0004-0000-0000-0000F0000000}"/>
    <hyperlink ref="E199" r:id="rId240" xr:uid="{00000000-0004-0000-0000-0000F1000000}"/>
    <hyperlink ref="E200" r:id="rId241" xr:uid="{00000000-0004-0000-0000-0000F2000000}"/>
    <hyperlink ref="E201" r:id="rId242" xr:uid="{00000000-0004-0000-0000-0000F3000000}"/>
    <hyperlink ref="E202" r:id="rId243" xr:uid="{00000000-0004-0000-0000-0000F4000000}"/>
    <hyperlink ref="E203" r:id="rId244" xr:uid="{00000000-0004-0000-0000-0000F5000000}"/>
    <hyperlink ref="E204" r:id="rId245" xr:uid="{00000000-0004-0000-0000-0000F6000000}"/>
    <hyperlink ref="E205" r:id="rId246" xr:uid="{00000000-0004-0000-0000-0000F7000000}"/>
    <hyperlink ref="E206" r:id="rId247" xr:uid="{00000000-0004-0000-0000-0000F8000000}"/>
    <hyperlink ref="F206" r:id="rId248" xr:uid="{00000000-0004-0000-0000-0000F9000000}"/>
    <hyperlink ref="E207" r:id="rId249" xr:uid="{00000000-0004-0000-0000-0000FA000000}"/>
    <hyperlink ref="E208" r:id="rId250" xr:uid="{00000000-0004-0000-0000-0000FB000000}"/>
    <hyperlink ref="E209" r:id="rId251" xr:uid="{00000000-0004-0000-0000-0000FC000000}"/>
    <hyperlink ref="E210" r:id="rId252" xr:uid="{00000000-0004-0000-0000-0000FD000000}"/>
    <hyperlink ref="E211" r:id="rId253" xr:uid="{00000000-0004-0000-0000-0000FE000000}"/>
    <hyperlink ref="E212" r:id="rId254" xr:uid="{00000000-0004-0000-0000-0000FF000000}"/>
    <hyperlink ref="E213" r:id="rId255" xr:uid="{00000000-0004-0000-0000-000000010000}"/>
    <hyperlink ref="E214" r:id="rId256" xr:uid="{00000000-0004-0000-0000-000001010000}"/>
    <hyperlink ref="E215" r:id="rId257" xr:uid="{00000000-0004-0000-0000-000002010000}"/>
    <hyperlink ref="E216" r:id="rId258" xr:uid="{00000000-0004-0000-0000-000003010000}"/>
    <hyperlink ref="E217" r:id="rId259" xr:uid="{00000000-0004-0000-0000-000004010000}"/>
    <hyperlink ref="E218" r:id="rId260" xr:uid="{00000000-0004-0000-0000-000005010000}"/>
    <hyperlink ref="E219" r:id="rId261" xr:uid="{00000000-0004-0000-0000-000006010000}"/>
    <hyperlink ref="E220" r:id="rId262" xr:uid="{00000000-0004-0000-0000-000007010000}"/>
    <hyperlink ref="E221" r:id="rId263" xr:uid="{00000000-0004-0000-0000-000008010000}"/>
    <hyperlink ref="E222" r:id="rId264" xr:uid="{00000000-0004-0000-0000-000009010000}"/>
    <hyperlink ref="F222" r:id="rId265" xr:uid="{00000000-0004-0000-0000-00000A010000}"/>
    <hyperlink ref="E223" r:id="rId266" xr:uid="{00000000-0004-0000-0000-00000B010000}"/>
    <hyperlink ref="F223" r:id="rId267" xr:uid="{00000000-0004-0000-0000-00000C010000}"/>
    <hyperlink ref="E224" r:id="rId268" xr:uid="{00000000-0004-0000-0000-00000D010000}"/>
    <hyperlink ref="E225" r:id="rId269" xr:uid="{00000000-0004-0000-0000-00000F010000}"/>
    <hyperlink ref="E226" r:id="rId270" xr:uid="{00000000-0004-0000-0000-000010010000}"/>
    <hyperlink ref="E227" r:id="rId271" xr:uid="{00000000-0004-0000-0000-000011010000}"/>
    <hyperlink ref="F227" r:id="rId272" xr:uid="{00000000-0004-0000-0000-000012010000}"/>
    <hyperlink ref="E228" r:id="rId273" xr:uid="{00000000-0004-0000-0000-000013010000}"/>
    <hyperlink ref="E229" r:id="rId274" xr:uid="{00000000-0004-0000-0000-000014010000}"/>
    <hyperlink ref="E230" r:id="rId275" xr:uid="{00000000-0004-0000-0000-000015010000}"/>
    <hyperlink ref="E231" r:id="rId276" xr:uid="{00000000-0004-0000-0000-000016010000}"/>
    <hyperlink ref="E232" r:id="rId277" xr:uid="{00000000-0004-0000-0000-000017010000}"/>
    <hyperlink ref="E233" r:id="rId278" xr:uid="{00000000-0004-0000-0000-000018010000}"/>
    <hyperlink ref="E234" r:id="rId279" xr:uid="{00000000-0004-0000-0000-000019010000}"/>
    <hyperlink ref="E235" r:id="rId280" xr:uid="{00000000-0004-0000-0000-00001A010000}"/>
    <hyperlink ref="E236" r:id="rId281" xr:uid="{00000000-0004-0000-0000-00001B010000}"/>
    <hyperlink ref="E237" r:id="rId282" xr:uid="{00000000-0004-0000-0000-00001C010000}"/>
    <hyperlink ref="E238" r:id="rId283" xr:uid="{00000000-0004-0000-0000-00001D010000}"/>
    <hyperlink ref="E239" r:id="rId284" xr:uid="{00000000-0004-0000-0000-00001E010000}"/>
    <hyperlink ref="E240" r:id="rId285" xr:uid="{00000000-0004-0000-0000-00001F010000}"/>
    <hyperlink ref="E241" r:id="rId286" xr:uid="{00000000-0004-0000-0000-000020010000}"/>
    <hyperlink ref="F241" r:id="rId287" xr:uid="{00000000-0004-0000-0000-000021010000}"/>
    <hyperlink ref="E242" r:id="rId288" xr:uid="{00000000-0004-0000-0000-000022010000}"/>
    <hyperlink ref="E243" r:id="rId289" xr:uid="{00000000-0004-0000-0000-000023010000}"/>
    <hyperlink ref="E244" r:id="rId290" xr:uid="{00000000-0004-0000-0000-000024010000}"/>
    <hyperlink ref="E245" r:id="rId291" xr:uid="{00000000-0004-0000-0000-000025010000}"/>
    <hyperlink ref="E246" r:id="rId292" xr:uid="{00000000-0004-0000-0000-000026010000}"/>
    <hyperlink ref="E247" r:id="rId293" xr:uid="{00000000-0004-0000-0000-000027010000}"/>
    <hyperlink ref="E248" r:id="rId294" xr:uid="{00000000-0004-0000-0000-000028010000}"/>
    <hyperlink ref="E249" r:id="rId295" xr:uid="{00000000-0004-0000-0000-000029010000}"/>
  </hyperlink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csv1_blackmuseums.xlsb</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Matt Cook</cp:lastModifiedBy>
  <dcterms:modified xsi:type="dcterms:W3CDTF">2026-03-12T20:15:20Z</dcterms:modified>
</cp:coreProperties>
</file>